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2E6F85E5-D57A-4F64-834E-9CDB2904AC9A}" xr6:coauthVersionLast="43" xr6:coauthVersionMax="43" xr10:uidLastSave="{00000000-0000-0000-0000-000000000000}"/>
  <bookViews>
    <workbookView xWindow="-103" yWindow="-103" windowWidth="16663" windowHeight="8863" xr2:uid="{00000000-000D-0000-FFFF-FFFF00000000}"/>
  </bookViews>
  <sheets>
    <sheet name="汇总" sheetId="4" r:id="rId1"/>
    <sheet name="华北区" sheetId="2" r:id="rId2"/>
    <sheet name="西北区" sheetId="1" r:id="rId3"/>
    <sheet name="江苏区" sheetId="3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" i="4" l="1"/>
  <c r="B3" i="4"/>
  <c r="B2" i="4"/>
  <c r="B1" i="4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E35" i="2" l="1"/>
  <c r="G35" i="2" s="1"/>
  <c r="G36" i="2" s="1"/>
  <c r="E38" i="3"/>
  <c r="G38" i="3" s="1"/>
  <c r="G39" i="3" s="1"/>
  <c r="F14" i="1" l="1"/>
  <c r="F15" i="1" s="1"/>
  <c r="F13" i="1"/>
  <c r="F11" i="1"/>
  <c r="F10" i="1"/>
  <c r="F35" i="1"/>
  <c r="F36" i="1"/>
  <c r="F37" i="1"/>
  <c r="F38" i="1"/>
  <c r="F39" i="1"/>
  <c r="F34" i="1"/>
  <c r="F26" i="1"/>
  <c r="F27" i="1"/>
  <c r="F28" i="1"/>
  <c r="F29" i="1"/>
  <c r="F30" i="1"/>
  <c r="F31" i="1"/>
  <c r="F32" i="1"/>
  <c r="F25" i="1"/>
  <c r="F17" i="1"/>
  <c r="F18" i="1"/>
  <c r="F19" i="1"/>
  <c r="F20" i="1"/>
  <c r="F21" i="1"/>
  <c r="F22" i="1"/>
  <c r="F23" i="1"/>
  <c r="F16" i="1"/>
  <c r="F9" i="1"/>
  <c r="F40" i="1" l="1"/>
  <c r="F24" i="1"/>
  <c r="F33" i="1"/>
  <c r="F12" i="1"/>
  <c r="F41" i="1" l="1"/>
  <c r="F42" i="1" s="1"/>
  <c r="F43" i="1" s="1"/>
</calcChain>
</file>

<file path=xl/sharedStrings.xml><?xml version="1.0" encoding="utf-8"?>
<sst xmlns="http://schemas.openxmlformats.org/spreadsheetml/2006/main" count="301" uniqueCount="203">
  <si>
    <t>不含税总价</t>
    <phoneticPr fontId="1" type="noConversion"/>
  </si>
  <si>
    <t>服务费10%</t>
    <phoneticPr fontId="1" type="noConversion"/>
  </si>
  <si>
    <t>以上项目合计：</t>
    <phoneticPr fontId="1" type="noConversion"/>
  </si>
  <si>
    <t>小计</t>
    <phoneticPr fontId="1" type="noConversion"/>
  </si>
  <si>
    <r>
      <t>9人1天（12日，</t>
    </r>
    <r>
      <rPr>
        <sz val="9"/>
        <color rgb="FF000000"/>
        <rFont val="微软雅黑"/>
        <family val="2"/>
        <charset val="134"/>
      </rPr>
      <t>2</t>
    </r>
    <r>
      <rPr>
        <sz val="9"/>
        <color rgb="FF000000"/>
        <rFont val="微软雅黑"/>
        <family val="2"/>
        <charset val="134"/>
      </rPr>
      <t>人机场，</t>
    </r>
    <r>
      <rPr>
        <sz val="9"/>
        <color rgb="FF000000"/>
        <rFont val="微软雅黑"/>
        <family val="2"/>
        <charset val="134"/>
      </rPr>
      <t>3</t>
    </r>
    <r>
      <rPr>
        <sz val="9"/>
        <color rgb="FF000000"/>
        <rFont val="微软雅黑"/>
        <family val="2"/>
        <charset val="134"/>
      </rPr>
      <t>人高铁，2人酒店；14日，2人酒店）</t>
    </r>
    <phoneticPr fontId="1" type="noConversion"/>
  </si>
  <si>
    <t>地接人员</t>
    <phoneticPr fontId="1" type="noConversion"/>
  </si>
  <si>
    <t>全天拍摄</t>
  </si>
  <si>
    <t>摄影师摄像师</t>
    <phoneticPr fontId="1" type="noConversion"/>
  </si>
  <si>
    <t>第三方人员</t>
    <phoneticPr fontId="1" type="noConversion"/>
  </si>
  <si>
    <t>2人5天</t>
    <phoneticPr fontId="1" type="noConversion"/>
  </si>
  <si>
    <t>人员补贴</t>
    <phoneticPr fontId="1" type="noConversion"/>
  </si>
  <si>
    <t>2人1间4晚</t>
    <phoneticPr fontId="1" type="noConversion"/>
  </si>
  <si>
    <t>人员住宿费</t>
    <phoneticPr fontId="1" type="noConversion"/>
  </si>
  <si>
    <t>2人2次</t>
    <phoneticPr fontId="1" type="noConversion"/>
  </si>
  <si>
    <t>城际交通费</t>
    <phoneticPr fontId="1" type="noConversion"/>
  </si>
  <si>
    <r>
      <t>活动期（7</t>
    </r>
    <r>
      <rPr>
        <sz val="9"/>
        <color rgb="FF000000"/>
        <rFont val="微软雅黑"/>
        <family val="2"/>
        <charset val="134"/>
      </rPr>
      <t>月11</t>
    </r>
    <r>
      <rPr>
        <sz val="9"/>
        <color rgb="FF000000"/>
        <rFont val="微软雅黑"/>
        <family val="2"/>
        <charset val="134"/>
      </rPr>
      <t>日-</t>
    </r>
    <r>
      <rPr>
        <sz val="9"/>
        <color rgb="FF000000"/>
        <rFont val="微软雅黑"/>
        <family val="2"/>
        <charset val="134"/>
      </rPr>
      <t>7</t>
    </r>
    <r>
      <rPr>
        <sz val="9"/>
        <color rgb="FF000000"/>
        <rFont val="微软雅黑"/>
        <family val="2"/>
        <charset val="134"/>
      </rPr>
      <t>月</t>
    </r>
    <r>
      <rPr>
        <sz val="9"/>
        <color rgb="FF000000"/>
        <rFont val="微软雅黑"/>
        <family val="2"/>
        <charset val="134"/>
      </rPr>
      <t>15</t>
    </r>
    <r>
      <rPr>
        <sz val="9"/>
        <color rgb="FF000000"/>
        <rFont val="微软雅黑"/>
        <family val="2"/>
        <charset val="134"/>
      </rPr>
      <t>日，5天）</t>
    </r>
    <phoneticPr fontId="1" type="noConversion"/>
  </si>
  <si>
    <t>执行人员</t>
    <phoneticPr fontId="1" type="noConversion"/>
  </si>
  <si>
    <t>短信系统</t>
    <phoneticPr fontId="1" type="noConversion"/>
  </si>
  <si>
    <t>KT板附写真；</t>
    <phoneticPr fontId="11" type="noConversion"/>
  </si>
  <si>
    <t>讲台贴</t>
    <phoneticPr fontId="11" type="noConversion"/>
  </si>
  <si>
    <t>舞台包边</t>
    <phoneticPr fontId="11" type="noConversion"/>
  </si>
  <si>
    <t>晚宴席卡</t>
  </si>
  <si>
    <t>PVC材质+logo不干胶贴</t>
    <phoneticPr fontId="1" type="noConversion"/>
  </si>
  <si>
    <t>麦克风套</t>
    <phoneticPr fontId="1" type="noConversion"/>
  </si>
  <si>
    <t>签到台卡</t>
    <phoneticPr fontId="1" type="noConversion"/>
  </si>
  <si>
    <t>签到台花、讲台花</t>
    <phoneticPr fontId="1" type="noConversion"/>
  </si>
  <si>
    <t>1车2次</t>
    <phoneticPr fontId="1" type="noConversion"/>
  </si>
  <si>
    <t>物料运输</t>
    <phoneticPr fontId="1" type="noConversion"/>
  </si>
  <si>
    <t>人工搭建</t>
    <phoneticPr fontId="1" type="noConversion"/>
  </si>
  <si>
    <t>LED屏</t>
    <phoneticPr fontId="1" type="noConversion"/>
  </si>
  <si>
    <t>桁架绷高精度喷绘 4000mmW*3000mmH</t>
    <phoneticPr fontId="1" type="noConversion"/>
  </si>
  <si>
    <t>签到背景板</t>
    <phoneticPr fontId="1" type="noConversion"/>
  </si>
  <si>
    <t>7月12日接机，每1小时一班，45座大巴，6辆</t>
    <phoneticPr fontId="1" type="noConversion"/>
  </si>
  <si>
    <t>接驳车</t>
    <phoneticPr fontId="1" type="noConversion"/>
  </si>
  <si>
    <t>物料、交通及其他</t>
    <phoneticPr fontId="1" type="noConversion"/>
  </si>
  <si>
    <t>小计</t>
  </si>
  <si>
    <t>13号晚宴圆桌</t>
    <phoneticPr fontId="1" type="noConversion"/>
  </si>
  <si>
    <t>13号 中午自助午餐</t>
    <phoneticPr fontId="1" type="noConversion"/>
  </si>
  <si>
    <t>用餐</t>
    <phoneticPr fontId="1" type="noConversion"/>
  </si>
  <si>
    <t>13号下午</t>
    <phoneticPr fontId="1" type="noConversion"/>
  </si>
  <si>
    <t>会议</t>
    <phoneticPr fontId="1" type="noConversion"/>
  </si>
  <si>
    <t>到店自付</t>
    <phoneticPr fontId="1" type="noConversion"/>
  </si>
  <si>
    <t>标间</t>
    <phoneticPr fontId="1" type="noConversion"/>
  </si>
  <si>
    <t>大床</t>
    <phoneticPr fontId="1" type="noConversion"/>
  </si>
  <si>
    <t>酒店</t>
    <phoneticPr fontId="1" type="noConversion"/>
  </si>
  <si>
    <t>费用说明</t>
    <phoneticPr fontId="1" type="noConversion"/>
  </si>
  <si>
    <t>总价</t>
    <phoneticPr fontId="1" type="noConversion"/>
  </si>
  <si>
    <t>单价</t>
    <phoneticPr fontId="1" type="noConversion"/>
  </si>
  <si>
    <t>数量</t>
  </si>
  <si>
    <t>规格</t>
  </si>
  <si>
    <t>项目</t>
  </si>
  <si>
    <t>联系方式：</t>
    <phoneticPr fontId="1" type="noConversion"/>
  </si>
  <si>
    <t>2人</t>
    <phoneticPr fontId="1" type="noConversion"/>
  </si>
  <si>
    <t>工作人员：</t>
    <phoneticPr fontId="1" type="noConversion"/>
  </si>
  <si>
    <t>酒店联系人：</t>
    <phoneticPr fontId="1" type="noConversion"/>
  </si>
  <si>
    <t>人数：</t>
  </si>
  <si>
    <t>酒店地址：</t>
    <phoneticPr fontId="1" type="noConversion"/>
  </si>
  <si>
    <t>地点：</t>
  </si>
  <si>
    <t>酒店名称：</t>
    <phoneticPr fontId="1" type="noConversion"/>
  </si>
  <si>
    <t>2019/7/12-7/14</t>
    <phoneticPr fontId="1" type="noConversion"/>
  </si>
  <si>
    <t>时间：</t>
  </si>
  <si>
    <t>延安</t>
    <phoneticPr fontId="1" type="noConversion"/>
  </si>
  <si>
    <t>延安美丽豪</t>
    <phoneticPr fontId="1" type="noConversion"/>
  </si>
  <si>
    <t>易拉宝</t>
    <phoneticPr fontId="1" type="noConversion"/>
  </si>
  <si>
    <t>2019 别克西北区域第三季度会议</t>
    <phoneticPr fontId="1" type="noConversion"/>
  </si>
  <si>
    <t>450人</t>
    <phoneticPr fontId="1" type="noConversion"/>
  </si>
  <si>
    <t>13号全天，14号半天</t>
    <phoneticPr fontId="1" type="noConversion"/>
  </si>
  <si>
    <t>活动物料</t>
    <phoneticPr fontId="1" type="noConversion"/>
  </si>
  <si>
    <t>会议背景板</t>
    <phoneticPr fontId="1" type="noConversion"/>
  </si>
  <si>
    <t>桁架绷高精度喷绘 6000mmW*3000mmH</t>
    <phoneticPr fontId="1" type="noConversion"/>
  </si>
  <si>
    <t>翻页笔</t>
    <phoneticPr fontId="1" type="noConversion"/>
  </si>
  <si>
    <t>透明亚克力台卡+250g铜版纸双面印刷</t>
    <phoneticPr fontId="1" type="noConversion"/>
  </si>
  <si>
    <t>250g铜版纸，单面印刷，压印；</t>
    <phoneticPr fontId="1" type="noConversion"/>
  </si>
  <si>
    <t>120元/位，450人次</t>
    <phoneticPr fontId="1" type="noConversion"/>
  </si>
  <si>
    <t>10人一桌，含2瓶软饮</t>
    <phoneticPr fontId="1" type="noConversion"/>
  </si>
  <si>
    <t>酒店指引易拉宝，80cmW*2000cmH，高清写真</t>
    <phoneticPr fontId="1" type="noConversion"/>
  </si>
  <si>
    <t>5m*9m 主屏，2.88*1.62块副屏，P3屏，含LED控台、音控台、音箱、话筒</t>
    <phoneticPr fontId="1" type="noConversion"/>
  </si>
  <si>
    <t>50人会议室含投影，120平方会议室，含投影仪</t>
    <phoneticPr fontId="1" type="noConversion"/>
  </si>
  <si>
    <t>7月14日送机机，每1小时一班，45座大巴，6辆</t>
    <phoneticPr fontId="1" type="noConversion"/>
  </si>
  <si>
    <t>签到台花，讲台花各一盆</t>
    <phoneticPr fontId="1" type="noConversion"/>
  </si>
  <si>
    <t>罗技翻译笔</t>
    <phoneticPr fontId="1" type="noConversion"/>
  </si>
  <si>
    <t>红色绒布地毯</t>
    <phoneticPr fontId="1" type="noConversion"/>
  </si>
  <si>
    <t>450人会议室，650平方宴会厅</t>
    <phoneticPr fontId="1" type="noConversion"/>
  </si>
  <si>
    <t xml:space="preserve">Event:                 </t>
  </si>
  <si>
    <t>2019年Q3别克一区区域会</t>
    <phoneticPr fontId="19" type="noConversion"/>
  </si>
  <si>
    <t>Buick 1 Q3 regional meeting</t>
    <phoneticPr fontId="19" type="noConversion"/>
  </si>
  <si>
    <t xml:space="preserve">Date:                  </t>
  </si>
  <si>
    <t>16th Jul. 2019</t>
    <phoneticPr fontId="19" type="noConversion"/>
  </si>
  <si>
    <t xml:space="preserve">VENUE:                  </t>
  </si>
  <si>
    <t>包头香格里拉酒店或同级</t>
    <phoneticPr fontId="19" type="noConversion"/>
  </si>
  <si>
    <t>Sheraton Hohhot Hotel</t>
    <phoneticPr fontId="19" type="noConversion"/>
  </si>
  <si>
    <t>与会人数：</t>
    <phoneticPr fontId="19" type="noConversion"/>
  </si>
  <si>
    <t>Number of attendees 465</t>
    <phoneticPr fontId="19" type="noConversion"/>
  </si>
  <si>
    <t>项目 Event</t>
    <phoneticPr fontId="19" type="noConversion"/>
  </si>
  <si>
    <t>内容 Content</t>
    <phoneticPr fontId="19" type="noConversion"/>
  </si>
  <si>
    <t>数量 Qty</t>
    <phoneticPr fontId="19" type="noConversion"/>
  </si>
  <si>
    <t>单价
Unit price</t>
    <phoneticPr fontId="19" type="noConversion"/>
  </si>
  <si>
    <t>单位 Unit</t>
    <phoneticPr fontId="19" type="noConversion"/>
  </si>
  <si>
    <t>总价
Total</t>
    <phoneticPr fontId="19" type="noConversion"/>
  </si>
  <si>
    <t>要求备注 Remarks</t>
    <phoneticPr fontId="19" type="noConversion"/>
  </si>
  <si>
    <t>住宿
Accommodation</t>
    <phoneticPr fontId="19" type="noConversion"/>
  </si>
  <si>
    <t>15th Jul-17th</t>
    <phoneticPr fontId="19" type="noConversion"/>
  </si>
  <si>
    <t>大床房
King bed room</t>
    <phoneticPr fontId="19" type="noConversion"/>
  </si>
  <si>
    <t>间/天
room/day</t>
    <phoneticPr fontId="19" type="noConversion"/>
  </si>
  <si>
    <t>含早含网，经销商自付
include supper&amp;internet,dealer pays</t>
    <phoneticPr fontId="19" type="noConversion"/>
  </si>
  <si>
    <t>双床房
Double bed room</t>
    <phoneticPr fontId="19" type="noConversion"/>
  </si>
  <si>
    <t>餐饮
Food &amp; beverage</t>
    <phoneticPr fontId="19" type="noConversion"/>
  </si>
  <si>
    <t>7月16日自助午餐 16th Jul buffer lunch</t>
    <phoneticPr fontId="19" type="noConversion"/>
  </si>
  <si>
    <t>人 person</t>
    <phoneticPr fontId="19" type="noConversion"/>
  </si>
  <si>
    <t>酒店内自助餐 buffet lunch in hotel</t>
    <phoneticPr fontId="19" type="noConversion"/>
  </si>
  <si>
    <t>7月16日围桌晚宴 16th Jul dinner</t>
    <phoneticPr fontId="19" type="noConversion"/>
  </si>
  <si>
    <t>桌 table</t>
    <phoneticPr fontId="19" type="noConversion"/>
  </si>
  <si>
    <r>
      <t>酒店内晚宴</t>
    </r>
    <r>
      <rPr>
        <sz val="12"/>
        <color indexed="8"/>
        <rFont val="微软雅黑"/>
        <family val="2"/>
        <charset val="134"/>
      </rPr>
      <t xml:space="preserve"> 10人一桌，含软饮 dinner，including soft drinks</t>
    </r>
    <phoneticPr fontId="19" type="noConversion"/>
  </si>
  <si>
    <t>茶歇 tea break</t>
    <phoneticPr fontId="19" type="noConversion"/>
  </si>
  <si>
    <t>次 times</t>
    <phoneticPr fontId="19" type="noConversion"/>
  </si>
  <si>
    <t>会场
Conference</t>
    <phoneticPr fontId="19" type="noConversion"/>
  </si>
  <si>
    <t>7月15日提前入场 establishing ahead in 18th Apr</t>
    <phoneticPr fontId="19" type="noConversion"/>
  </si>
  <si>
    <t>物料搭建、设备调试、主持人排练 Preparation for meeting</t>
    <phoneticPr fontId="19" type="noConversion"/>
  </si>
  <si>
    <t>7月16日会议室 Conference Hall on 18th Apr</t>
    <phoneticPr fontId="19" type="noConversion"/>
  </si>
  <si>
    <t>场 unit</t>
    <phoneticPr fontId="19" type="noConversion"/>
  </si>
  <si>
    <t>能容纳465人，需搭建舞台、课桌式排座 465 people，need to build stage，desk type row</t>
    <phoneticPr fontId="19" type="noConversion"/>
  </si>
  <si>
    <t>会议物料
Meeting meteral</t>
    <phoneticPr fontId="19" type="noConversion"/>
  </si>
  <si>
    <t>背景板 Background plate</t>
    <phoneticPr fontId="19" type="noConversion"/>
  </si>
  <si>
    <t>平米 ㎡</t>
    <phoneticPr fontId="19" type="noConversion"/>
  </si>
  <si>
    <t>签到处，4M*3M，Sign in，4M*3M</t>
    <phoneticPr fontId="19" type="noConversion"/>
  </si>
  <si>
    <t>Led</t>
    <phoneticPr fontId="19" type="noConversion"/>
  </si>
  <si>
    <t>会议厅，5M*8M，P3清晰度 meeting hall，4M*7M,P3</t>
    <phoneticPr fontId="19" type="noConversion"/>
  </si>
  <si>
    <t>同步切换器 Synchronization Switcher </t>
    <phoneticPr fontId="19" type="noConversion"/>
  </si>
  <si>
    <t>套 set</t>
    <phoneticPr fontId="19" type="noConversion"/>
  </si>
  <si>
    <t>手举牌 Guide borad</t>
    <phoneticPr fontId="19" type="noConversion"/>
  </si>
  <si>
    <t>个 unit</t>
    <phoneticPr fontId="19" type="noConversion"/>
  </si>
  <si>
    <t>翻页器 page turner（with Laser Point）</t>
    <phoneticPr fontId="19" type="noConversion"/>
  </si>
  <si>
    <t>话筒套 Microphone sleeve</t>
    <phoneticPr fontId="19" type="noConversion"/>
  </si>
  <si>
    <t>餐券 dinner voucher</t>
    <phoneticPr fontId="19" type="noConversion"/>
  </si>
  <si>
    <t>张 paper</t>
    <phoneticPr fontId="19" type="noConversion"/>
  </si>
  <si>
    <t>自助餐餐券 Buffer lunch</t>
    <phoneticPr fontId="19" type="noConversion"/>
  </si>
  <si>
    <t>签到台台卡 Check-in desk card</t>
    <phoneticPr fontId="19" type="noConversion"/>
  </si>
  <si>
    <t>A4大小，铜版纸，三折压痕 A4 sizze,coated paper</t>
    <phoneticPr fontId="19" type="noConversion"/>
  </si>
  <si>
    <t>晚宴席卡 Dinner card</t>
    <phoneticPr fontId="19" type="noConversion"/>
  </si>
  <si>
    <t>指示水牌  destination board</t>
    <phoneticPr fontId="19" type="noConversion"/>
  </si>
  <si>
    <t>60*80cm，带架子（铁架/画架），另带箭头贴纸 60*80cm，arrow stickers</t>
    <phoneticPr fontId="19" type="noConversion"/>
  </si>
  <si>
    <t>讲台贴 Podium paste</t>
    <phoneticPr fontId="19" type="noConversion"/>
  </si>
  <si>
    <t>KT板，尺寸根据酒店讲台尺寸制作 KT board</t>
    <phoneticPr fontId="19" type="noConversion"/>
  </si>
  <si>
    <t>物料运费 Material freight</t>
    <phoneticPr fontId="19" type="noConversion"/>
  </si>
  <si>
    <t>设计费 Design fee</t>
    <phoneticPr fontId="19" type="noConversion"/>
  </si>
  <si>
    <t>其他
Other</t>
    <phoneticPr fontId="19" type="noConversion"/>
  </si>
  <si>
    <t>短信平台 SMS platform</t>
    <phoneticPr fontId="19" type="noConversion"/>
  </si>
  <si>
    <t>批 batch</t>
    <phoneticPr fontId="19" type="noConversion"/>
  </si>
  <si>
    <t>会前发送会议信息、会议当天分时发送会议或餐厅信息
phone message for conference information</t>
    <phoneticPr fontId="19" type="noConversion"/>
  </si>
  <si>
    <t>摄影摄像 Photography and Vedio recording</t>
    <phoneticPr fontId="19" type="noConversion"/>
  </si>
  <si>
    <t>晚宴红酒 Red Wine</t>
    <phoneticPr fontId="19" type="noConversion"/>
  </si>
  <si>
    <t>其他临场突发需求 Other on-the-spot sudden needs</t>
    <phoneticPr fontId="19" type="noConversion"/>
  </si>
  <si>
    <t>具体将根据当天会议及晚宴情况的实际需要而定
the actual needs of the meeting and dinner</t>
    <phoneticPr fontId="19" type="noConversion"/>
  </si>
  <si>
    <t>人员费用
Personnel costs</t>
    <phoneticPr fontId="19" type="noConversion"/>
  </si>
  <si>
    <t>全程会务人员管理费
Management fee</t>
    <phoneticPr fontId="19" type="noConversion"/>
  </si>
  <si>
    <t>人/次
person/times</t>
    <phoneticPr fontId="19" type="noConversion"/>
  </si>
  <si>
    <t>全程会务人员住宿费
Accommodation expenses</t>
    <phoneticPr fontId="19" type="noConversion"/>
  </si>
  <si>
    <t>全程会务人员交通费、餐费、电话费
cost for transportation，meals and telephone</t>
    <phoneticPr fontId="19" type="noConversion"/>
  </si>
  <si>
    <t>全程会务人员机票 Train ticket</t>
    <phoneticPr fontId="19" type="noConversion"/>
  </si>
  <si>
    <t>旅行社服务费
Agency service charge</t>
    <phoneticPr fontId="19" type="noConversion"/>
  </si>
  <si>
    <t>旅行社服务费 Agency service</t>
    <phoneticPr fontId="19" type="noConversion"/>
  </si>
  <si>
    <t>以上合计（不含VAT6%）</t>
    <phoneticPr fontId="19" type="noConversion"/>
  </si>
  <si>
    <t>2019年Q3别克六区区域会</t>
    <phoneticPr fontId="19" type="noConversion"/>
  </si>
  <si>
    <t>Buick 6 Q3 regional meeting</t>
    <phoneticPr fontId="19" type="noConversion"/>
  </si>
  <si>
    <t>2019/7/14-2019/7/15</t>
    <phoneticPr fontId="19" type="noConversion"/>
  </si>
  <si>
    <t xml:space="preserve">Venue:                 </t>
    <phoneticPr fontId="19" type="noConversion"/>
  </si>
  <si>
    <t>江苏南通</t>
    <phoneticPr fontId="19" type="noConversion"/>
  </si>
  <si>
    <t>Jiangsu Nantong</t>
    <phoneticPr fontId="19" type="noConversion"/>
  </si>
  <si>
    <t>Hotel：</t>
    <phoneticPr fontId="19" type="noConversion"/>
  </si>
  <si>
    <t>南通洲际酒店</t>
    <phoneticPr fontId="19" type="noConversion"/>
  </si>
  <si>
    <t>Nantong InterContinental</t>
    <phoneticPr fontId="19" type="noConversion"/>
  </si>
  <si>
    <t>Number of attendees 450</t>
    <phoneticPr fontId="19" type="noConversion"/>
  </si>
  <si>
    <t>4/14-4/15</t>
    <phoneticPr fontId="19" type="noConversion"/>
  </si>
  <si>
    <t xml:space="preserve"> 自助午餐 15th Apr buffer lunch</t>
    <phoneticPr fontId="19" type="noConversion"/>
  </si>
  <si>
    <t xml:space="preserve"> 围桌晚宴 15th Apr dinner</t>
    <phoneticPr fontId="19" type="noConversion"/>
  </si>
  <si>
    <t>上下午各1次 per times before noon and afternoon</t>
    <phoneticPr fontId="19" type="noConversion"/>
  </si>
  <si>
    <t xml:space="preserve"> 提前入场 establishing ahead in 14th Apr</t>
    <phoneticPr fontId="19" type="noConversion"/>
  </si>
  <si>
    <t>会议室 Conference Hall on 15th Apr</t>
    <phoneticPr fontId="19" type="noConversion"/>
  </si>
  <si>
    <t>天 day</t>
    <phoneticPr fontId="19" type="noConversion"/>
  </si>
  <si>
    <t>能容纳460人，需搭建舞台、课桌式排座 460 people，need to build stage，desk type row</t>
    <phoneticPr fontId="19" type="noConversion"/>
  </si>
  <si>
    <t>晚宴厅 Dinner hall</t>
    <phoneticPr fontId="19" type="noConversion"/>
  </si>
  <si>
    <t>能容纳460人，圆桌、需搭建舞台  460 people，round table，need to build stage</t>
    <phoneticPr fontId="19" type="noConversion"/>
  </si>
  <si>
    <t>签到处，4M*6M，写真布+木结构框架 Sign in，4M*3M，photo cloth + wooden frame</t>
    <phoneticPr fontId="19" type="noConversion"/>
  </si>
  <si>
    <t>LED</t>
    <phoneticPr fontId="19" type="noConversion"/>
  </si>
  <si>
    <t>会议厅，5M*10M，P3清晰度 meeting hall，5M*10M,P3</t>
    <phoneticPr fontId="19" type="noConversion"/>
  </si>
  <si>
    <t>音响 Hi-fi equipment</t>
    <phoneticPr fontId="19" type="noConversion"/>
  </si>
  <si>
    <t>鹅颈唛 Gooseneck microphone</t>
    <phoneticPr fontId="19" type="noConversion"/>
  </si>
  <si>
    <t>移动话筒 Mobile microphone</t>
    <phoneticPr fontId="19" type="noConversion"/>
  </si>
  <si>
    <t>翻页器 page turner（with last point）</t>
    <phoneticPr fontId="19" type="noConversion"/>
  </si>
  <si>
    <t>舞台地毯 Stage carpets</t>
    <phoneticPr fontId="19" type="noConversion"/>
  </si>
  <si>
    <t>2m*18m，2套，2 sets</t>
    <phoneticPr fontId="19" type="noConversion"/>
  </si>
  <si>
    <t>480 pcs</t>
    <phoneticPr fontId="19" type="noConversion"/>
  </si>
  <si>
    <t>A4大小，铜版纸，三折压痕 A4 size，coated paper</t>
    <phoneticPr fontId="19" type="noConversion"/>
  </si>
  <si>
    <t>晚宴桌号卡 Dinner table number card</t>
    <phoneticPr fontId="19" type="noConversion"/>
  </si>
  <si>
    <t>铜版纸，3折压痕，序号1-46，加3张空白备用 serial number 1-46，plus 3 blank spare parts</t>
    <phoneticPr fontId="19" type="noConversion"/>
  </si>
  <si>
    <t>数量待定，双方沟通中可协商
Quantity to be determined，negotiation between two sides can be negotiatied</t>
    <phoneticPr fontId="19" type="noConversion"/>
  </si>
  <si>
    <t>全程会务人员火车票 Train ticket</t>
    <phoneticPr fontId="19" type="noConversion"/>
  </si>
  <si>
    <t>合计（含服务费不含税）</t>
    <phoneticPr fontId="19" type="noConversion"/>
  </si>
  <si>
    <t>2人 北京-呼和浩特</t>
    <phoneticPr fontId="19" type="noConversion"/>
  </si>
  <si>
    <t>华北区</t>
    <phoneticPr fontId="1" type="noConversion"/>
  </si>
  <si>
    <t>西北区</t>
    <phoneticPr fontId="1" type="noConversion"/>
  </si>
  <si>
    <t>江苏区</t>
    <phoneticPr fontId="1" type="noConversion"/>
  </si>
  <si>
    <t>总计（不含增值税6%）：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</si>
</sst>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_ "/>
    <numFmt numFmtId="178" formatCode="#,##0_ "/>
    <numFmt numFmtId="179" formatCode="&quot;¥&quot;#,##0.00_);[Red]\(&quot;¥&quot;#,##0.00\)"/>
    <numFmt numFmtId="180" formatCode="\¥#,##0.00_);[Red]\(\¥#,##0.00\)"/>
  </numFmts>
  <fonts count="28"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9"/>
      <color theme="1" tint="4.9989318521683403E-2"/>
      <name val="微软雅黑"/>
      <family val="2"/>
      <charset val="134"/>
    </font>
    <font>
      <b/>
      <sz val="10"/>
      <color theme="1" tint="4.9989318521683403E-2"/>
      <name val="微软雅黑"/>
      <family val="2"/>
      <charset val="134"/>
    </font>
    <font>
      <sz val="12"/>
      <name val="宋体"/>
      <family val="3"/>
      <charset val="134"/>
    </font>
    <font>
      <b/>
      <sz val="9"/>
      <color indexed="8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9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DengXian"/>
      <family val="1"/>
    </font>
    <font>
      <b/>
      <sz val="9"/>
      <color rgb="FF000000"/>
      <name val="微软雅黑"/>
      <family val="3"/>
      <charset val="134"/>
    </font>
    <font>
      <b/>
      <sz val="12"/>
      <name val="微软雅黑"/>
      <family val="2"/>
      <charset val="134"/>
    </font>
    <font>
      <u/>
      <sz val="11"/>
      <color theme="10"/>
      <name val="宋体"/>
      <family val="3"/>
      <charset val="134"/>
      <scheme val="minor"/>
    </font>
    <font>
      <u/>
      <sz val="11"/>
      <color theme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name val="微软雅黑"/>
      <family val="2"/>
      <charset val="134"/>
    </font>
    <font>
      <sz val="9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b/>
      <sz val="12"/>
      <color indexed="9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16"/>
      <name val="微软雅黑"/>
      <family val="2"/>
      <charset val="134"/>
    </font>
    <font>
      <b/>
      <u/>
      <sz val="12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rgb="FF000000"/>
      </patternFill>
    </fill>
    <fill>
      <patternFill patternType="solid">
        <fgColor indexed="8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7" fillId="0" borderId="0">
      <alignment vertical="center"/>
    </xf>
    <xf numFmtId="0" fontId="4" fillId="0" borderId="0">
      <alignment vertical="center"/>
    </xf>
    <xf numFmtId="0" fontId="16" fillId="0" borderId="0">
      <alignment vertical="center"/>
    </xf>
  </cellStyleXfs>
  <cellXfs count="148">
    <xf numFmtId="0" fontId="0" fillId="0" borderId="0" xfId="0">
      <alignment vertical="center"/>
    </xf>
    <xf numFmtId="176" fontId="0" fillId="0" borderId="0" xfId="0" applyNumberFormat="1">
      <alignment vertical="center"/>
    </xf>
    <xf numFmtId="177" fontId="2" fillId="2" borderId="1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right" vertical="center"/>
    </xf>
    <xf numFmtId="177" fontId="2" fillId="2" borderId="6" xfId="0" applyNumberFormat="1" applyFont="1" applyFill="1" applyBorder="1" applyAlignment="1">
      <alignment horizontal="center" vertical="center"/>
    </xf>
    <xf numFmtId="176" fontId="2" fillId="0" borderId="7" xfId="0" applyNumberFormat="1" applyFont="1" applyFill="1" applyBorder="1" applyAlignment="1">
      <alignment horizontal="right" vertical="center"/>
    </xf>
    <xf numFmtId="177" fontId="7" fillId="0" borderId="6" xfId="1" applyNumberFormat="1" applyFont="1" applyFill="1" applyBorder="1" applyAlignment="1">
      <alignment horizontal="center" vertical="center" wrapText="1"/>
    </xf>
    <xf numFmtId="178" fontId="6" fillId="0" borderId="7" xfId="1" applyNumberFormat="1" applyFont="1" applyFill="1" applyBorder="1" applyAlignment="1">
      <alignment horizontal="center" vertical="center"/>
    </xf>
    <xf numFmtId="178" fontId="8" fillId="0" borderId="7" xfId="1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 vertical="center" wrapText="1"/>
    </xf>
    <xf numFmtId="178" fontId="7" fillId="0" borderId="6" xfId="1" applyNumberFormat="1" applyFont="1" applyFill="1" applyBorder="1" applyAlignment="1">
      <alignment horizontal="center" vertical="center" wrapText="1"/>
    </xf>
    <xf numFmtId="0" fontId="10" fillId="0" borderId="7" xfId="1" applyFont="1" applyFill="1" applyBorder="1" applyAlignment="1">
      <alignment horizontal="center" vertical="center" wrapText="1"/>
    </xf>
    <xf numFmtId="49" fontId="7" fillId="0" borderId="12" xfId="0" applyNumberFormat="1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 wrapText="1"/>
    </xf>
    <xf numFmtId="178" fontId="7" fillId="0" borderId="7" xfId="1" applyNumberFormat="1" applyFont="1" applyFill="1" applyBorder="1" applyAlignment="1">
      <alignment horizontal="center" vertical="center" wrapText="1"/>
    </xf>
    <xf numFmtId="178" fontId="7" fillId="0" borderId="7" xfId="1" applyNumberFormat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178" fontId="6" fillId="0" borderId="6" xfId="1" applyNumberFormat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left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8" fillId="2" borderId="22" xfId="2" applyFont="1" applyFill="1" applyBorder="1" applyAlignment="1">
      <alignment horizontal="left" vertical="center"/>
    </xf>
    <xf numFmtId="0" fontId="8" fillId="0" borderId="22" xfId="2" applyFont="1" applyFill="1" applyBorder="1" applyAlignment="1">
      <alignment horizontal="left" vertical="center"/>
    </xf>
    <xf numFmtId="0" fontId="8" fillId="0" borderId="16" xfId="1" applyFont="1" applyFill="1" applyBorder="1" applyAlignment="1">
      <alignment vertical="center"/>
    </xf>
    <xf numFmtId="0" fontId="8" fillId="2" borderId="7" xfId="2" applyFont="1" applyFill="1" applyBorder="1" applyAlignment="1">
      <alignment vertical="center"/>
    </xf>
    <xf numFmtId="0" fontId="8" fillId="0" borderId="7" xfId="2" applyFont="1" applyFill="1" applyBorder="1" applyAlignment="1">
      <alignment vertical="center"/>
    </xf>
    <xf numFmtId="0" fontId="8" fillId="0" borderId="18" xfId="1" applyFont="1" applyFill="1" applyBorder="1" applyAlignment="1">
      <alignment vertical="center"/>
    </xf>
    <xf numFmtId="0" fontId="7" fillId="2" borderId="7" xfId="1" applyFont="1" applyFill="1" applyBorder="1" applyAlignment="1">
      <alignment vertical="center" wrapText="1"/>
    </xf>
    <xf numFmtId="0" fontId="8" fillId="2" borderId="18" xfId="1" applyFont="1" applyFill="1" applyBorder="1" applyAlignment="1">
      <alignment vertical="center"/>
    </xf>
    <xf numFmtId="31" fontId="8" fillId="2" borderId="7" xfId="2" applyNumberFormat="1" applyFont="1" applyFill="1" applyBorder="1" applyAlignment="1">
      <alignment horizontal="left" vertical="center"/>
    </xf>
    <xf numFmtId="49" fontId="7" fillId="0" borderId="12" xfId="0" applyNumberFormat="1" applyFont="1" applyFill="1" applyBorder="1" applyAlignment="1">
      <alignment horizontal="center" vertical="center" wrapText="1"/>
    </xf>
    <xf numFmtId="0" fontId="6" fillId="3" borderId="20" xfId="1" applyFont="1" applyFill="1" applyBorder="1" applyAlignment="1">
      <alignment horizontal="center" vertical="center" wrapText="1"/>
    </xf>
    <xf numFmtId="178" fontId="6" fillId="3" borderId="20" xfId="1" applyNumberFormat="1" applyFont="1" applyFill="1" applyBorder="1" applyAlignment="1">
      <alignment horizontal="center" vertical="center"/>
    </xf>
    <xf numFmtId="178" fontId="6" fillId="3" borderId="19" xfId="1" applyNumberFormat="1" applyFont="1" applyFill="1" applyBorder="1" applyAlignment="1">
      <alignment horizontal="center" vertical="center"/>
    </xf>
    <xf numFmtId="178" fontId="5" fillId="3" borderId="7" xfId="1" applyNumberFormat="1" applyFont="1" applyFill="1" applyBorder="1" applyAlignment="1">
      <alignment horizontal="center" vertical="center" wrapText="1"/>
    </xf>
    <xf numFmtId="178" fontId="5" fillId="3" borderId="6" xfId="1" applyNumberFormat="1" applyFont="1" applyFill="1" applyBorder="1" applyAlignment="1">
      <alignment horizontal="center" vertical="center" wrapText="1"/>
    </xf>
    <xf numFmtId="178" fontId="12" fillId="4" borderId="6" xfId="0" applyNumberFormat="1" applyFont="1" applyFill="1" applyBorder="1" applyAlignment="1">
      <alignment horizontal="center" vertical="center" wrapText="1"/>
    </xf>
    <xf numFmtId="177" fontId="5" fillId="3" borderId="6" xfId="1" applyNumberFormat="1" applyFont="1" applyFill="1" applyBorder="1" applyAlignment="1">
      <alignment horizontal="center" vertical="center" wrapText="1"/>
    </xf>
    <xf numFmtId="178" fontId="8" fillId="0" borderId="6" xfId="1" applyNumberFormat="1" applyFont="1" applyFill="1" applyBorder="1" applyAlignment="1">
      <alignment horizontal="center" vertical="center"/>
    </xf>
    <xf numFmtId="177" fontId="8" fillId="0" borderId="7" xfId="1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left" vertical="center" wrapText="1"/>
    </xf>
    <xf numFmtId="0" fontId="5" fillId="0" borderId="16" xfId="1" applyFont="1" applyFill="1" applyBorder="1" applyAlignment="1">
      <alignment horizontal="center" vertical="center" wrapText="1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3" xfId="1" applyFont="1" applyFill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 vertical="center" wrapText="1"/>
    </xf>
    <xf numFmtId="0" fontId="5" fillId="0" borderId="17" xfId="1" applyFont="1" applyFill="1" applyBorder="1" applyAlignment="1">
      <alignment horizontal="center" vertical="center" wrapText="1"/>
    </xf>
    <xf numFmtId="0" fontId="6" fillId="0" borderId="16" xfId="1" applyFont="1" applyFill="1" applyBorder="1" applyAlignment="1">
      <alignment horizontal="center" vertical="center" wrapText="1"/>
    </xf>
    <xf numFmtId="0" fontId="6" fillId="0" borderId="15" xfId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78" fontId="6" fillId="4" borderId="18" xfId="0" applyNumberFormat="1" applyFont="1" applyFill="1" applyBorder="1" applyAlignment="1">
      <alignment horizontal="center" vertical="center"/>
    </xf>
    <xf numFmtId="178" fontId="6" fillId="4" borderId="7" xfId="0" applyNumberFormat="1" applyFont="1" applyFill="1" applyBorder="1" applyAlignment="1">
      <alignment horizontal="center" vertical="center"/>
    </xf>
    <xf numFmtId="0" fontId="5" fillId="0" borderId="18" xfId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 wrapText="1"/>
    </xf>
    <xf numFmtId="178" fontId="6" fillId="3" borderId="18" xfId="1" applyNumberFormat="1" applyFont="1" applyFill="1" applyBorder="1" applyAlignment="1">
      <alignment horizontal="center" vertical="center"/>
    </xf>
    <xf numFmtId="178" fontId="6" fillId="3" borderId="7" xfId="1" applyNumberFormat="1" applyFont="1" applyFill="1" applyBorder="1" applyAlignment="1">
      <alignment horizontal="center" vertical="center"/>
    </xf>
    <xf numFmtId="178" fontId="6" fillId="3" borderId="10" xfId="1" applyNumberFormat="1" applyFont="1" applyFill="1" applyBorder="1" applyAlignment="1">
      <alignment horizontal="center" vertical="center"/>
    </xf>
    <xf numFmtId="178" fontId="6" fillId="3" borderId="9" xfId="1" applyNumberFormat="1" applyFont="1" applyFill="1" applyBorder="1" applyAlignment="1">
      <alignment horizontal="center" vertical="center"/>
    </xf>
    <xf numFmtId="178" fontId="6" fillId="3" borderId="8" xfId="1" applyNumberFormat="1" applyFont="1" applyFill="1" applyBorder="1" applyAlignment="1">
      <alignment horizontal="center" vertical="center"/>
    </xf>
    <xf numFmtId="0" fontId="6" fillId="3" borderId="21" xfId="1" applyFont="1" applyFill="1" applyBorder="1" applyAlignment="1">
      <alignment horizontal="center" vertical="center" wrapText="1"/>
    </xf>
    <xf numFmtId="0" fontId="6" fillId="3" borderId="20" xfId="1" applyFont="1" applyFill="1" applyBorder="1" applyAlignment="1">
      <alignment horizontal="center" vertical="center" wrapText="1"/>
    </xf>
    <xf numFmtId="0" fontId="6" fillId="0" borderId="18" xfId="1" applyFont="1" applyFill="1" applyBorder="1" applyAlignment="1">
      <alignment horizontal="center" vertical="center" wrapText="1"/>
    </xf>
    <xf numFmtId="0" fontId="13" fillId="0" borderId="21" xfId="2" applyFont="1" applyFill="1" applyBorder="1" applyAlignment="1">
      <alignment horizontal="center" vertical="center"/>
    </xf>
    <xf numFmtId="0" fontId="13" fillId="0" borderId="20" xfId="2" applyFont="1" applyFill="1" applyBorder="1" applyAlignment="1">
      <alignment horizontal="center" vertical="center"/>
    </xf>
    <xf numFmtId="0" fontId="13" fillId="0" borderId="19" xfId="2" applyFont="1" applyFill="1" applyBorder="1" applyAlignment="1">
      <alignment horizontal="center" vertical="center"/>
    </xf>
    <xf numFmtId="0" fontId="8" fillId="2" borderId="25" xfId="2" applyFont="1" applyFill="1" applyBorder="1" applyAlignment="1">
      <alignment horizontal="center" vertical="center"/>
    </xf>
    <xf numFmtId="0" fontId="8" fillId="2" borderId="9" xfId="2" applyFont="1" applyFill="1" applyBorder="1" applyAlignment="1">
      <alignment horizontal="center" vertical="center"/>
    </xf>
    <xf numFmtId="0" fontId="8" fillId="2" borderId="26" xfId="2" applyFont="1" applyFill="1" applyBorder="1" applyAlignment="1">
      <alignment horizontal="center" vertical="center"/>
    </xf>
    <xf numFmtId="0" fontId="7" fillId="2" borderId="25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26" xfId="1" applyFont="1" applyFill="1" applyBorder="1" applyAlignment="1">
      <alignment horizontal="center" vertical="center" wrapText="1"/>
    </xf>
    <xf numFmtId="0" fontId="8" fillId="2" borderId="23" xfId="2" applyFont="1" applyFill="1" applyBorder="1" applyAlignment="1">
      <alignment horizontal="center" vertical="center"/>
    </xf>
    <xf numFmtId="0" fontId="8" fillId="2" borderId="4" xfId="2" applyFont="1" applyFill="1" applyBorder="1" applyAlignment="1">
      <alignment horizontal="center" vertical="center"/>
    </xf>
    <xf numFmtId="0" fontId="8" fillId="2" borderId="24" xfId="2" applyFont="1" applyFill="1" applyBorder="1" applyAlignment="1">
      <alignment horizontal="center" vertical="center"/>
    </xf>
    <xf numFmtId="0" fontId="18" fillId="0" borderId="0" xfId="5" applyFont="1" applyAlignment="1">
      <alignment horizontal="left" vertical="center"/>
    </xf>
    <xf numFmtId="0" fontId="18" fillId="0" borderId="0" xfId="5" applyFont="1">
      <alignment vertical="center"/>
    </xf>
    <xf numFmtId="179" fontId="18" fillId="0" borderId="0" xfId="5" applyNumberFormat="1" applyFont="1">
      <alignment vertical="center"/>
    </xf>
    <xf numFmtId="179" fontId="4" fillId="0" borderId="0" xfId="5" applyNumberFormat="1">
      <alignment vertical="center"/>
    </xf>
    <xf numFmtId="0" fontId="4" fillId="0" borderId="0" xfId="5">
      <alignment vertical="center"/>
    </xf>
    <xf numFmtId="0" fontId="20" fillId="0" borderId="0" xfId="6" applyFont="1">
      <alignment vertical="center"/>
    </xf>
    <xf numFmtId="31" fontId="18" fillId="0" borderId="0" xfId="5" applyNumberFormat="1" applyFont="1" applyAlignment="1">
      <alignment horizontal="left" vertical="center"/>
    </xf>
    <xf numFmtId="179" fontId="20" fillId="0" borderId="0" xfId="6" applyNumberFormat="1" applyFont="1">
      <alignment vertical="center"/>
    </xf>
    <xf numFmtId="0" fontId="21" fillId="5" borderId="27" xfId="7" applyFont="1" applyFill="1" applyBorder="1" applyAlignment="1" applyProtection="1">
      <alignment horizontal="center" vertical="center" wrapText="1"/>
      <protection hidden="1"/>
    </xf>
    <xf numFmtId="0" fontId="21" fillId="5" borderId="28" xfId="7" applyFont="1" applyFill="1" applyBorder="1" applyAlignment="1" applyProtection="1">
      <alignment horizontal="center" vertical="center" wrapText="1"/>
      <protection hidden="1"/>
    </xf>
    <xf numFmtId="0" fontId="21" fillId="5" borderId="29" xfId="7" applyFont="1" applyFill="1" applyBorder="1" applyAlignment="1" applyProtection="1">
      <alignment horizontal="center" vertical="center" wrapText="1"/>
      <protection hidden="1"/>
    </xf>
    <xf numFmtId="0" fontId="21" fillId="5" borderId="30" xfId="7" applyFont="1" applyFill="1" applyBorder="1" applyAlignment="1" applyProtection="1">
      <alignment horizontal="center" vertical="center" wrapText="1"/>
      <protection hidden="1"/>
    </xf>
    <xf numFmtId="179" fontId="21" fillId="5" borderId="28" xfId="7" applyNumberFormat="1" applyFont="1" applyFill="1" applyBorder="1" applyAlignment="1" applyProtection="1">
      <alignment horizontal="center" vertical="center" wrapText="1"/>
      <protection hidden="1"/>
    </xf>
    <xf numFmtId="0" fontId="21" fillId="5" borderId="31" xfId="7" applyFont="1" applyFill="1" applyBorder="1" applyAlignment="1" applyProtection="1">
      <alignment horizontal="center" vertical="center" wrapText="1"/>
      <protection hidden="1"/>
    </xf>
    <xf numFmtId="0" fontId="18" fillId="6" borderId="32" xfId="7" applyFont="1" applyFill="1" applyBorder="1" applyAlignment="1" applyProtection="1">
      <alignment horizontal="center" vertical="center" wrapText="1"/>
      <protection hidden="1"/>
    </xf>
    <xf numFmtId="0" fontId="22" fillId="6" borderId="33" xfId="7" applyFont="1" applyFill="1" applyBorder="1" applyAlignment="1" applyProtection="1">
      <alignment horizontal="center" vertical="center" wrapText="1"/>
      <protection hidden="1"/>
    </xf>
    <xf numFmtId="179" fontId="22" fillId="6" borderId="34" xfId="7" applyNumberFormat="1" applyFont="1" applyFill="1" applyBorder="1" applyAlignment="1" applyProtection="1">
      <alignment horizontal="center" vertical="center" wrapText="1"/>
      <protection hidden="1"/>
    </xf>
    <xf numFmtId="0" fontId="23" fillId="6" borderId="35" xfId="7" applyFont="1" applyFill="1" applyBorder="1" applyAlignment="1" applyProtection="1">
      <alignment horizontal="left" vertical="center" wrapText="1"/>
      <protection hidden="1"/>
    </xf>
    <xf numFmtId="0" fontId="18" fillId="6" borderId="15" xfId="7" applyFont="1" applyFill="1" applyBorder="1" applyAlignment="1" applyProtection="1">
      <alignment horizontal="center" vertical="center" wrapText="1"/>
      <protection hidden="1"/>
    </xf>
    <xf numFmtId="0" fontId="23" fillId="6" borderId="36" xfId="7" applyFont="1" applyFill="1" applyBorder="1" applyAlignment="1" applyProtection="1">
      <alignment horizontal="left" vertical="center" wrapText="1"/>
      <protection hidden="1"/>
    </xf>
    <xf numFmtId="0" fontId="22" fillId="7" borderId="33" xfId="7" applyFont="1" applyFill="1" applyBorder="1" applyAlignment="1" applyProtection="1">
      <alignment horizontal="center" vertical="center" wrapText="1"/>
      <protection hidden="1"/>
    </xf>
    <xf numFmtId="0" fontId="18" fillId="7" borderId="33" xfId="7" applyFont="1" applyFill="1" applyBorder="1" applyAlignment="1" applyProtection="1">
      <alignment horizontal="center" vertical="center" wrapText="1"/>
      <protection hidden="1"/>
    </xf>
    <xf numFmtId="179" fontId="22" fillId="7" borderId="34" xfId="7" applyNumberFormat="1" applyFont="1" applyFill="1" applyBorder="1" applyAlignment="1" applyProtection="1">
      <alignment horizontal="center" vertical="center" wrapText="1"/>
      <protection hidden="1"/>
    </xf>
    <xf numFmtId="0" fontId="22" fillId="7" borderId="33" xfId="7" applyFont="1" applyFill="1" applyBorder="1" applyAlignment="1" applyProtection="1">
      <alignment horizontal="center" vertical="center" wrapText="1"/>
      <protection hidden="1"/>
    </xf>
    <xf numFmtId="0" fontId="23" fillId="7" borderId="37" xfId="7" applyFont="1" applyFill="1" applyBorder="1" applyAlignment="1" applyProtection="1">
      <alignment horizontal="left" vertical="center" wrapText="1"/>
      <protection hidden="1"/>
    </xf>
    <xf numFmtId="0" fontId="22" fillId="0" borderId="33" xfId="7" applyFont="1" applyBorder="1" applyAlignment="1" applyProtection="1">
      <alignment horizontal="center" vertical="center" wrapText="1"/>
      <protection hidden="1"/>
    </xf>
    <xf numFmtId="0" fontId="22" fillId="7" borderId="37" xfId="7" applyFont="1" applyFill="1" applyBorder="1" applyAlignment="1" applyProtection="1">
      <alignment horizontal="left" vertical="center" wrapText="1"/>
      <protection hidden="1"/>
    </xf>
    <xf numFmtId="0" fontId="22" fillId="0" borderId="38" xfId="7" applyFont="1" applyBorder="1" applyAlignment="1" applyProtection="1">
      <alignment horizontal="center" vertical="center" wrapText="1"/>
      <protection hidden="1"/>
    </xf>
    <xf numFmtId="0" fontId="22" fillId="0" borderId="33" xfId="7" applyFont="1" applyBorder="1" applyAlignment="1" applyProtection="1">
      <alignment horizontal="center" vertical="center" wrapText="1"/>
      <protection hidden="1"/>
    </xf>
    <xf numFmtId="179" fontId="22" fillId="0" borderId="34" xfId="7" applyNumberFormat="1" applyFont="1" applyBorder="1" applyAlignment="1" applyProtection="1">
      <alignment horizontal="center" vertical="center" wrapText="1"/>
      <protection hidden="1"/>
    </xf>
    <xf numFmtId="0" fontId="22" fillId="0" borderId="37" xfId="7" applyFont="1" applyBorder="1" applyAlignment="1" applyProtection="1">
      <alignment horizontal="left" vertical="center" wrapText="1"/>
      <protection hidden="1"/>
    </xf>
    <xf numFmtId="0" fontId="22" fillId="0" borderId="34" xfId="7" applyFont="1" applyBorder="1" applyAlignment="1" applyProtection="1">
      <alignment horizontal="center" vertical="center" wrapText="1"/>
      <protection hidden="1"/>
    </xf>
    <xf numFmtId="0" fontId="22" fillId="0" borderId="39" xfId="7" applyFont="1" applyBorder="1" applyAlignment="1" applyProtection="1">
      <alignment horizontal="center" vertical="center" wrapText="1"/>
      <protection hidden="1"/>
    </xf>
    <xf numFmtId="0" fontId="22" fillId="0" borderId="35" xfId="7" applyFont="1" applyBorder="1" applyAlignment="1" applyProtection="1">
      <alignment horizontal="left" vertical="center" wrapText="1"/>
      <protection hidden="1"/>
    </xf>
    <xf numFmtId="0" fontId="22" fillId="0" borderId="36" xfId="7" applyFont="1" applyBorder="1" applyAlignment="1" applyProtection="1">
      <alignment horizontal="left" vertical="center" wrapText="1"/>
      <protection hidden="1"/>
    </xf>
    <xf numFmtId="0" fontId="23" fillId="0" borderId="37" xfId="7" applyFont="1" applyBorder="1" applyAlignment="1" applyProtection="1">
      <alignment horizontal="left" vertical="center" wrapText="1"/>
      <protection hidden="1"/>
    </xf>
    <xf numFmtId="0" fontId="22" fillId="0" borderId="32" xfId="7" applyFont="1" applyBorder="1" applyAlignment="1" applyProtection="1">
      <alignment horizontal="center" vertical="center" wrapText="1"/>
      <protection hidden="1"/>
    </xf>
    <xf numFmtId="0" fontId="22" fillId="0" borderId="40" xfId="7" applyFont="1" applyBorder="1" applyAlignment="1" applyProtection="1">
      <alignment horizontal="center" vertical="center" wrapText="1"/>
      <protection hidden="1"/>
    </xf>
    <xf numFmtId="0" fontId="22" fillId="0" borderId="40" xfId="7" applyFont="1" applyBorder="1" applyAlignment="1" applyProtection="1">
      <alignment horizontal="center" vertical="center" wrapText="1"/>
      <protection hidden="1"/>
    </xf>
    <xf numFmtId="179" fontId="22" fillId="0" borderId="41" xfId="7" applyNumberFormat="1" applyFont="1" applyBorder="1" applyAlignment="1" applyProtection="1">
      <alignment horizontal="center" vertical="center" wrapText="1"/>
      <protection hidden="1"/>
    </xf>
    <xf numFmtId="0" fontId="22" fillId="0" borderId="35" xfId="7" applyFont="1" applyBorder="1" applyAlignment="1" applyProtection="1">
      <alignment horizontal="left" vertical="center" wrapText="1"/>
      <protection hidden="1"/>
    </xf>
    <xf numFmtId="0" fontId="22" fillId="0" borderId="15" xfId="7" applyFont="1" applyBorder="1" applyAlignment="1" applyProtection="1">
      <alignment horizontal="center" vertical="center" wrapText="1"/>
      <protection hidden="1"/>
    </xf>
    <xf numFmtId="0" fontId="22" fillId="0" borderId="42" xfId="7" applyFont="1" applyBorder="1" applyAlignment="1" applyProtection="1">
      <alignment horizontal="left" vertical="center" wrapText="1"/>
      <protection hidden="1"/>
    </xf>
    <xf numFmtId="0" fontId="24" fillId="0" borderId="43" xfId="6" applyFont="1" applyBorder="1" applyAlignment="1">
      <alignment horizontal="center" vertical="center" wrapText="1"/>
    </xf>
    <xf numFmtId="0" fontId="24" fillId="0" borderId="44" xfId="6" applyFont="1" applyBorder="1" applyAlignment="1">
      <alignment horizontal="center" vertical="center"/>
    </xf>
    <xf numFmtId="0" fontId="24" fillId="0" borderId="45" xfId="6" applyFont="1" applyBorder="1" applyAlignment="1">
      <alignment horizontal="center" vertical="center"/>
    </xf>
    <xf numFmtId="0" fontId="22" fillId="0" borderId="46" xfId="7" applyFont="1" applyBorder="1" applyAlignment="1" applyProtection="1">
      <alignment horizontal="center" vertical="center" wrapText="1"/>
      <protection hidden="1"/>
    </xf>
    <xf numFmtId="179" fontId="22" fillId="0" borderId="44" xfId="7" applyNumberFormat="1" applyFont="1" applyBorder="1" applyAlignment="1" applyProtection="1">
      <alignment horizontal="center" vertical="center" wrapText="1"/>
      <protection hidden="1"/>
    </xf>
    <xf numFmtId="9" fontId="24" fillId="0" borderId="47" xfId="6" applyNumberFormat="1" applyFont="1" applyBorder="1" applyAlignment="1">
      <alignment horizontal="left" vertical="center"/>
    </xf>
    <xf numFmtId="0" fontId="25" fillId="7" borderId="48" xfId="8" applyFont="1" applyFill="1" applyBorder="1" applyAlignment="1">
      <alignment horizontal="center" vertical="center"/>
    </xf>
    <xf numFmtId="0" fontId="25" fillId="7" borderId="49" xfId="8" applyFont="1" applyFill="1" applyBorder="1" applyAlignment="1">
      <alignment horizontal="center" vertical="center"/>
    </xf>
    <xf numFmtId="0" fontId="25" fillId="7" borderId="50" xfId="8" applyFont="1" applyFill="1" applyBorder="1" applyAlignment="1">
      <alignment horizontal="center" vertical="center"/>
    </xf>
    <xf numFmtId="0" fontId="13" fillId="7" borderId="50" xfId="8" applyFont="1" applyFill="1" applyBorder="1" applyAlignment="1">
      <alignment horizontal="center" vertical="center"/>
    </xf>
    <xf numFmtId="180" fontId="26" fillId="8" borderId="50" xfId="8" applyNumberFormat="1" applyFont="1" applyFill="1" applyBorder="1" applyAlignment="1">
      <alignment horizontal="right" vertical="center"/>
    </xf>
    <xf numFmtId="0" fontId="27" fillId="0" borderId="51" xfId="6" applyFont="1" applyBorder="1">
      <alignment vertical="center"/>
    </xf>
    <xf numFmtId="15" fontId="18" fillId="0" borderId="0" xfId="5" applyNumberFormat="1" applyFont="1" applyAlignment="1">
      <alignment horizontal="left" vertical="center"/>
    </xf>
    <xf numFmtId="0" fontId="18" fillId="0" borderId="40" xfId="5" applyFont="1" applyBorder="1" applyAlignment="1">
      <alignment horizontal="center" vertical="center"/>
    </xf>
    <xf numFmtId="0" fontId="18" fillId="0" borderId="52" xfId="5" applyFont="1" applyBorder="1" applyAlignment="1">
      <alignment horizontal="center" vertical="center"/>
    </xf>
    <xf numFmtId="0" fontId="18" fillId="6" borderId="14" xfId="7" applyFont="1" applyFill="1" applyBorder="1" applyAlignment="1" applyProtection="1">
      <alignment horizontal="center" vertical="center" wrapText="1"/>
      <protection hidden="1"/>
    </xf>
    <xf numFmtId="0" fontId="23" fillId="0" borderId="35" xfId="7" applyFont="1" applyBorder="1" applyAlignment="1" applyProtection="1">
      <alignment horizontal="left" vertical="center" wrapText="1"/>
      <protection hidden="1"/>
    </xf>
    <xf numFmtId="0" fontId="23" fillId="0" borderId="36" xfId="7" applyFont="1" applyBorder="1" applyAlignment="1" applyProtection="1">
      <alignment horizontal="left" vertical="center" wrapText="1"/>
      <protection hidden="1"/>
    </xf>
    <xf numFmtId="0" fontId="20" fillId="0" borderId="51" xfId="6" applyFont="1" applyBorder="1">
      <alignment vertical="center"/>
    </xf>
    <xf numFmtId="0" fontId="0" fillId="0" borderId="0" xfId="0" applyAlignment="1">
      <alignment horizontal="right" vertical="center"/>
    </xf>
  </cellXfs>
  <cellStyles count="9">
    <cellStyle name="Normal 3" xfId="7" xr:uid="{463B1D7C-6B6B-4D28-AAC9-63CBB55922F4}"/>
    <cellStyle name="常规" xfId="0" builtinId="0"/>
    <cellStyle name="常规 2" xfId="1" xr:uid="{00000000-0005-0000-0000-000000000000}"/>
    <cellStyle name="常规 3" xfId="5" xr:uid="{80A3321F-E37B-407B-9D78-477D5CB2E65F}"/>
    <cellStyle name="常规 4" xfId="2" xr:uid="{00000000-0005-0000-0000-000001000000}"/>
    <cellStyle name="常规 4 2" xfId="8" xr:uid="{AC269F29-B18D-40F8-9F5A-95EFF1F3508E}"/>
    <cellStyle name="常规 5" xfId="6" xr:uid="{E87B0250-F77B-452D-8C38-E60EDCD6F4B2}"/>
    <cellStyle name="超链接" xfId="3" builtinId="8" hidden="1"/>
    <cellStyle name="已访问的超链接" xfId="4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A25CB-5E1E-4409-92CD-69365D9711CA}">
  <dimension ref="A1:B5"/>
  <sheetViews>
    <sheetView tabSelected="1" workbookViewId="0">
      <selection activeCell="C6" sqref="C6"/>
    </sheetView>
  </sheetViews>
  <sheetFormatPr defaultRowHeight="14.15"/>
  <cols>
    <col min="1" max="1" width="24.15234375" bestFit="1" customWidth="1"/>
  </cols>
  <sheetData>
    <row r="1" spans="1:2">
      <c r="A1" t="s">
        <v>199</v>
      </c>
      <c r="B1">
        <f>华北区!G36</f>
        <v>233999.99699999997</v>
      </c>
    </row>
    <row r="2" spans="1:2">
      <c r="A2" t="s">
        <v>200</v>
      </c>
      <c r="B2">
        <f>西北区!F43</f>
        <v>261000.00299999997</v>
      </c>
    </row>
    <row r="3" spans="1:2">
      <c r="A3" t="s">
        <v>201</v>
      </c>
      <c r="B3">
        <f>江苏区!G39</f>
        <v>278850</v>
      </c>
    </row>
    <row r="5" spans="1:2">
      <c r="A5" s="147" t="s">
        <v>202</v>
      </c>
      <c r="B5">
        <f>SUM(B1:B3)</f>
        <v>773850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917C4-EAFC-4F2F-85AF-ECAEBD6B0004}">
  <dimension ref="A1:H36"/>
  <sheetViews>
    <sheetView topLeftCell="A31" zoomScale="80" zoomScaleNormal="80" workbookViewId="0">
      <selection activeCell="F24" sqref="F24"/>
    </sheetView>
  </sheetViews>
  <sheetFormatPr defaultColWidth="80.23046875" defaultRowHeight="30" customHeight="1"/>
  <cols>
    <col min="1" max="1" width="22.84375" style="90" bestFit="1" customWidth="1"/>
    <col min="2" max="2" width="29.765625" style="90" bestFit="1" customWidth="1"/>
    <col min="3" max="3" width="21.4609375" style="90" customWidth="1"/>
    <col min="4" max="4" width="10.15234375" style="90" bestFit="1" customWidth="1"/>
    <col min="5" max="5" width="15.765625" style="92" bestFit="1" customWidth="1"/>
    <col min="6" max="6" width="15.765625" style="92" customWidth="1"/>
    <col min="7" max="7" width="16.61328125" style="92" bestFit="1" customWidth="1"/>
    <col min="8" max="8" width="59.765625" style="90" bestFit="1" customWidth="1"/>
    <col min="9" max="9" width="18.3828125" style="90" customWidth="1"/>
    <col min="10" max="10" width="12.765625" style="90" bestFit="1" customWidth="1"/>
    <col min="11" max="16384" width="80.23046875" style="90"/>
  </cols>
  <sheetData>
    <row r="1" spans="1:8" ht="30" customHeight="1">
      <c r="A1" s="85" t="s">
        <v>83</v>
      </c>
      <c r="B1" s="85" t="s">
        <v>84</v>
      </c>
      <c r="C1" s="86" t="s">
        <v>85</v>
      </c>
      <c r="D1" s="86"/>
      <c r="E1" s="87"/>
      <c r="F1" s="87"/>
      <c r="G1" s="88"/>
      <c r="H1" s="89"/>
    </row>
    <row r="2" spans="1:8" ht="30" customHeight="1">
      <c r="A2" s="85" t="s">
        <v>86</v>
      </c>
      <c r="B2" s="91">
        <v>43662</v>
      </c>
      <c r="C2" s="86" t="s">
        <v>87</v>
      </c>
      <c r="D2" s="86"/>
      <c r="E2" s="87"/>
      <c r="F2" s="87"/>
      <c r="G2" s="88"/>
      <c r="H2" s="89"/>
    </row>
    <row r="3" spans="1:8" ht="30" customHeight="1">
      <c r="A3" s="85" t="s">
        <v>88</v>
      </c>
      <c r="B3" s="85" t="s">
        <v>89</v>
      </c>
      <c r="C3" s="86" t="s">
        <v>90</v>
      </c>
      <c r="D3" s="86"/>
      <c r="E3" s="87"/>
      <c r="F3" s="87"/>
      <c r="G3" s="88"/>
      <c r="H3" s="89"/>
    </row>
    <row r="4" spans="1:8" ht="30" customHeight="1">
      <c r="A4" s="85" t="s">
        <v>91</v>
      </c>
      <c r="B4" s="85">
        <v>465</v>
      </c>
      <c r="C4" s="86" t="s">
        <v>92</v>
      </c>
      <c r="D4" s="86"/>
      <c r="E4" s="87"/>
      <c r="F4" s="87"/>
      <c r="G4" s="88"/>
    </row>
    <row r="5" spans="1:8" ht="30" customHeight="1" thickBot="1"/>
    <row r="6" spans="1:8" ht="34.299999999999997">
      <c r="A6" s="93" t="s">
        <v>93</v>
      </c>
      <c r="B6" s="94" t="s">
        <v>94</v>
      </c>
      <c r="C6" s="95"/>
      <c r="D6" s="96" t="s">
        <v>95</v>
      </c>
      <c r="E6" s="97" t="s">
        <v>96</v>
      </c>
      <c r="F6" s="96" t="s">
        <v>97</v>
      </c>
      <c r="G6" s="97" t="s">
        <v>98</v>
      </c>
      <c r="H6" s="98" t="s">
        <v>99</v>
      </c>
    </row>
    <row r="7" spans="1:8" ht="32.6">
      <c r="A7" s="99" t="s">
        <v>100</v>
      </c>
      <c r="B7" s="100" t="s">
        <v>101</v>
      </c>
      <c r="C7" s="100" t="s">
        <v>102</v>
      </c>
      <c r="D7" s="100"/>
      <c r="E7" s="101"/>
      <c r="F7" s="100" t="s">
        <v>103</v>
      </c>
      <c r="G7" s="101"/>
      <c r="H7" s="102" t="s">
        <v>104</v>
      </c>
    </row>
    <row r="8" spans="1:8" ht="32.6">
      <c r="A8" s="103"/>
      <c r="B8" s="100" t="s">
        <v>101</v>
      </c>
      <c r="C8" s="100" t="s">
        <v>105</v>
      </c>
      <c r="D8" s="100"/>
      <c r="E8" s="101"/>
      <c r="F8" s="100" t="s">
        <v>103</v>
      </c>
      <c r="G8" s="101"/>
      <c r="H8" s="104"/>
    </row>
    <row r="9" spans="1:8" ht="30" customHeight="1">
      <c r="A9" s="99" t="s">
        <v>106</v>
      </c>
      <c r="B9" s="105" t="s">
        <v>107</v>
      </c>
      <c r="C9" s="105"/>
      <c r="D9" s="106">
        <v>465</v>
      </c>
      <c r="E9" s="107">
        <v>140</v>
      </c>
      <c r="F9" s="108" t="s">
        <v>108</v>
      </c>
      <c r="G9" s="101">
        <f>D9*E9</f>
        <v>65100</v>
      </c>
      <c r="H9" s="109" t="s">
        <v>109</v>
      </c>
    </row>
    <row r="10" spans="1:8" ht="30" customHeight="1">
      <c r="A10" s="103"/>
      <c r="B10" s="105" t="s">
        <v>110</v>
      </c>
      <c r="C10" s="105"/>
      <c r="D10" s="108">
        <v>47</v>
      </c>
      <c r="E10" s="107">
        <v>1500</v>
      </c>
      <c r="F10" s="108" t="s">
        <v>111</v>
      </c>
      <c r="G10" s="101">
        <f>D10*E10</f>
        <v>70500</v>
      </c>
      <c r="H10" s="109" t="s">
        <v>112</v>
      </c>
    </row>
    <row r="11" spans="1:8" ht="30" customHeight="1">
      <c r="A11" s="103"/>
      <c r="B11" s="105" t="s">
        <v>113</v>
      </c>
      <c r="C11" s="105"/>
      <c r="D11" s="108">
        <v>100</v>
      </c>
      <c r="E11" s="107">
        <v>68</v>
      </c>
      <c r="F11" s="108" t="s">
        <v>114</v>
      </c>
      <c r="G11" s="101">
        <f>D11*E11</f>
        <v>6800</v>
      </c>
      <c r="H11" s="109"/>
    </row>
    <row r="12" spans="1:8" ht="30" customHeight="1">
      <c r="A12" s="99" t="s">
        <v>115</v>
      </c>
      <c r="B12" s="110" t="s">
        <v>116</v>
      </c>
      <c r="C12" s="110"/>
      <c r="D12" s="108">
        <v>1</v>
      </c>
      <c r="E12" s="107">
        <v>1100</v>
      </c>
      <c r="F12" s="108" t="s">
        <v>114</v>
      </c>
      <c r="G12" s="101">
        <f>D12*E12</f>
        <v>1100</v>
      </c>
      <c r="H12" s="109" t="s">
        <v>117</v>
      </c>
    </row>
    <row r="13" spans="1:8" ht="32.6">
      <c r="A13" s="103"/>
      <c r="B13" s="105" t="s">
        <v>118</v>
      </c>
      <c r="C13" s="105"/>
      <c r="D13" s="108">
        <v>1</v>
      </c>
      <c r="E13" s="107">
        <v>30000</v>
      </c>
      <c r="F13" s="108" t="s">
        <v>119</v>
      </c>
      <c r="G13" s="101">
        <f t="shared" ref="G13:G34" si="0">D13*E13</f>
        <v>30000</v>
      </c>
      <c r="H13" s="111" t="s">
        <v>120</v>
      </c>
    </row>
    <row r="14" spans="1:8" ht="30" customHeight="1">
      <c r="A14" s="112" t="s">
        <v>121</v>
      </c>
      <c r="B14" s="110" t="s">
        <v>122</v>
      </c>
      <c r="C14" s="110"/>
      <c r="D14" s="113">
        <v>12</v>
      </c>
      <c r="E14" s="114">
        <v>150</v>
      </c>
      <c r="F14" s="113" t="s">
        <v>123</v>
      </c>
      <c r="G14" s="101">
        <f>D14*E14</f>
        <v>1800</v>
      </c>
      <c r="H14" s="115" t="s">
        <v>124</v>
      </c>
    </row>
    <row r="15" spans="1:8" ht="30" customHeight="1">
      <c r="A15" s="112"/>
      <c r="B15" s="110" t="s">
        <v>125</v>
      </c>
      <c r="C15" s="110"/>
      <c r="D15" s="113">
        <v>40</v>
      </c>
      <c r="E15" s="114">
        <v>200</v>
      </c>
      <c r="F15" s="113" t="s">
        <v>123</v>
      </c>
      <c r="G15" s="101">
        <f>D15*E15</f>
        <v>8000</v>
      </c>
      <c r="H15" s="115" t="s">
        <v>126</v>
      </c>
    </row>
    <row r="16" spans="1:8" ht="30" customHeight="1">
      <c r="A16" s="112"/>
      <c r="B16" s="110" t="s">
        <v>127</v>
      </c>
      <c r="C16" s="110"/>
      <c r="D16" s="113">
        <v>1</v>
      </c>
      <c r="E16" s="114">
        <v>1500</v>
      </c>
      <c r="F16" s="113" t="s">
        <v>128</v>
      </c>
      <c r="G16" s="114">
        <f t="shared" si="0"/>
        <v>1500</v>
      </c>
      <c r="H16" s="115"/>
    </row>
    <row r="17" spans="1:8" ht="30" customHeight="1">
      <c r="A17" s="112"/>
      <c r="B17" s="116" t="s">
        <v>129</v>
      </c>
      <c r="C17" s="117"/>
      <c r="D17" s="113">
        <v>5</v>
      </c>
      <c r="E17" s="114">
        <v>80</v>
      </c>
      <c r="F17" s="113" t="s">
        <v>130</v>
      </c>
      <c r="G17" s="114">
        <f t="shared" si="0"/>
        <v>400</v>
      </c>
      <c r="H17" s="115"/>
    </row>
    <row r="18" spans="1:8" ht="30" customHeight="1">
      <c r="A18" s="112"/>
      <c r="B18" s="116" t="s">
        <v>131</v>
      </c>
      <c r="C18" s="117"/>
      <c r="D18" s="113">
        <v>1</v>
      </c>
      <c r="E18" s="114">
        <v>0</v>
      </c>
      <c r="F18" s="108" t="s">
        <v>130</v>
      </c>
      <c r="G18" s="101">
        <f t="shared" si="0"/>
        <v>0</v>
      </c>
      <c r="H18" s="115"/>
    </row>
    <row r="19" spans="1:8" ht="30" customHeight="1">
      <c r="A19" s="112"/>
      <c r="B19" s="110" t="s">
        <v>132</v>
      </c>
      <c r="C19" s="110"/>
      <c r="D19" s="113">
        <v>4</v>
      </c>
      <c r="E19" s="114">
        <v>100</v>
      </c>
      <c r="F19" s="108" t="s">
        <v>130</v>
      </c>
      <c r="G19" s="101">
        <f t="shared" si="0"/>
        <v>400</v>
      </c>
      <c r="H19" s="115"/>
    </row>
    <row r="20" spans="1:8" ht="30" customHeight="1">
      <c r="A20" s="112"/>
      <c r="B20" s="110" t="s">
        <v>133</v>
      </c>
      <c r="C20" s="110"/>
      <c r="D20" s="108">
        <v>500</v>
      </c>
      <c r="E20" s="107">
        <v>0.5</v>
      </c>
      <c r="F20" s="108" t="s">
        <v>134</v>
      </c>
      <c r="G20" s="101">
        <f t="shared" si="0"/>
        <v>250</v>
      </c>
      <c r="H20" s="109" t="s">
        <v>135</v>
      </c>
    </row>
    <row r="21" spans="1:8" ht="30" customHeight="1">
      <c r="A21" s="112"/>
      <c r="B21" s="110" t="s">
        <v>136</v>
      </c>
      <c r="C21" s="110"/>
      <c r="D21" s="113">
        <v>2</v>
      </c>
      <c r="E21" s="114">
        <v>8.6349999999999998</v>
      </c>
      <c r="F21" s="108" t="s">
        <v>134</v>
      </c>
      <c r="G21" s="101">
        <f t="shared" si="0"/>
        <v>17.27</v>
      </c>
      <c r="H21" s="118" t="s">
        <v>137</v>
      </c>
    </row>
    <row r="22" spans="1:8" ht="30" customHeight="1">
      <c r="A22" s="112"/>
      <c r="B22" s="110" t="s">
        <v>138</v>
      </c>
      <c r="C22" s="110"/>
      <c r="D22" s="113">
        <v>20</v>
      </c>
      <c r="E22" s="114">
        <v>8</v>
      </c>
      <c r="F22" s="108" t="s">
        <v>134</v>
      </c>
      <c r="G22" s="101">
        <f t="shared" si="0"/>
        <v>160</v>
      </c>
      <c r="H22" s="119"/>
    </row>
    <row r="23" spans="1:8" ht="32.6">
      <c r="A23" s="112"/>
      <c r="B23" s="110" t="s">
        <v>139</v>
      </c>
      <c r="C23" s="110"/>
      <c r="D23" s="113">
        <v>10</v>
      </c>
      <c r="E23" s="114">
        <v>200</v>
      </c>
      <c r="F23" s="108" t="s">
        <v>130</v>
      </c>
      <c r="G23" s="101">
        <f t="shared" si="0"/>
        <v>2000</v>
      </c>
      <c r="H23" s="115" t="s">
        <v>140</v>
      </c>
    </row>
    <row r="24" spans="1:8" ht="32.25" customHeight="1">
      <c r="A24" s="112"/>
      <c r="B24" s="110" t="s">
        <v>141</v>
      </c>
      <c r="C24" s="110"/>
      <c r="D24" s="113">
        <v>1</v>
      </c>
      <c r="E24" s="114">
        <v>100</v>
      </c>
      <c r="F24" s="108" t="s">
        <v>130</v>
      </c>
      <c r="G24" s="101">
        <f t="shared" si="0"/>
        <v>100</v>
      </c>
      <c r="H24" s="120" t="s">
        <v>142</v>
      </c>
    </row>
    <row r="25" spans="1:8" ht="30" customHeight="1">
      <c r="A25" s="112"/>
      <c r="B25" s="110" t="s">
        <v>143</v>
      </c>
      <c r="C25" s="110"/>
      <c r="D25" s="113">
        <v>1</v>
      </c>
      <c r="E25" s="114">
        <v>1000</v>
      </c>
      <c r="F25" s="108" t="s">
        <v>114</v>
      </c>
      <c r="G25" s="101">
        <f t="shared" si="0"/>
        <v>1000</v>
      </c>
      <c r="H25" s="115"/>
    </row>
    <row r="26" spans="1:8" ht="30" customHeight="1">
      <c r="A26" s="112"/>
      <c r="B26" s="110" t="s">
        <v>144</v>
      </c>
      <c r="C26" s="110"/>
      <c r="D26" s="113">
        <v>1</v>
      </c>
      <c r="E26" s="114">
        <v>0</v>
      </c>
      <c r="F26" s="108" t="s">
        <v>114</v>
      </c>
      <c r="G26" s="101">
        <f t="shared" si="0"/>
        <v>0</v>
      </c>
      <c r="H26" s="115"/>
    </row>
    <row r="27" spans="1:8" ht="32.6">
      <c r="A27" s="121" t="s">
        <v>145</v>
      </c>
      <c r="B27" s="122" t="s">
        <v>146</v>
      </c>
      <c r="C27" s="122"/>
      <c r="D27" s="123">
        <v>1</v>
      </c>
      <c r="E27" s="124">
        <v>500</v>
      </c>
      <c r="F27" s="123" t="s">
        <v>147</v>
      </c>
      <c r="G27" s="101">
        <f t="shared" si="0"/>
        <v>500</v>
      </c>
      <c r="H27" s="125" t="s">
        <v>148</v>
      </c>
    </row>
    <row r="28" spans="1:8" ht="30" customHeight="1">
      <c r="A28" s="126"/>
      <c r="B28" s="122" t="s">
        <v>149</v>
      </c>
      <c r="C28" s="122"/>
      <c r="D28" s="123">
        <v>2</v>
      </c>
      <c r="E28" s="124">
        <v>1800</v>
      </c>
      <c r="F28" s="123" t="s">
        <v>147</v>
      </c>
      <c r="G28" s="101">
        <f t="shared" si="0"/>
        <v>3600</v>
      </c>
      <c r="H28" s="125"/>
    </row>
    <row r="29" spans="1:8" ht="30" customHeight="1">
      <c r="A29" s="126"/>
      <c r="B29" s="122" t="s">
        <v>150</v>
      </c>
      <c r="C29" s="122"/>
      <c r="D29" s="123">
        <v>1</v>
      </c>
      <c r="E29" s="124">
        <v>10000</v>
      </c>
      <c r="F29" s="123" t="s">
        <v>147</v>
      </c>
      <c r="G29" s="101">
        <f t="shared" si="0"/>
        <v>10000</v>
      </c>
      <c r="H29" s="125"/>
    </row>
    <row r="30" spans="1:8" ht="32.6">
      <c r="A30" s="126"/>
      <c r="B30" s="122" t="s">
        <v>151</v>
      </c>
      <c r="C30" s="122"/>
      <c r="D30" s="123">
        <v>1</v>
      </c>
      <c r="E30" s="124">
        <v>1000</v>
      </c>
      <c r="F30" s="108" t="s">
        <v>114</v>
      </c>
      <c r="G30" s="101">
        <f t="shared" si="0"/>
        <v>1000</v>
      </c>
      <c r="H30" s="125" t="s">
        <v>152</v>
      </c>
    </row>
    <row r="31" spans="1:8" ht="36" customHeight="1">
      <c r="A31" s="112" t="s">
        <v>153</v>
      </c>
      <c r="B31" s="110" t="s">
        <v>154</v>
      </c>
      <c r="C31" s="110"/>
      <c r="D31" s="113">
        <v>8</v>
      </c>
      <c r="E31" s="114">
        <v>400</v>
      </c>
      <c r="F31" s="113" t="s">
        <v>155</v>
      </c>
      <c r="G31" s="101">
        <f t="shared" si="0"/>
        <v>3200</v>
      </c>
      <c r="H31" s="118" t="s">
        <v>198</v>
      </c>
    </row>
    <row r="32" spans="1:8" ht="36.75" customHeight="1">
      <c r="A32" s="112"/>
      <c r="B32" s="110" t="s">
        <v>156</v>
      </c>
      <c r="C32" s="110"/>
      <c r="D32" s="113">
        <v>3</v>
      </c>
      <c r="E32" s="114">
        <v>500</v>
      </c>
      <c r="F32" s="113" t="s">
        <v>155</v>
      </c>
      <c r="G32" s="101">
        <f t="shared" si="0"/>
        <v>1500</v>
      </c>
      <c r="H32" s="127"/>
    </row>
    <row r="33" spans="1:8" ht="36.75" customHeight="1">
      <c r="A33" s="112"/>
      <c r="B33" s="110" t="s">
        <v>157</v>
      </c>
      <c r="C33" s="110"/>
      <c r="D33" s="113">
        <v>8</v>
      </c>
      <c r="E33" s="114">
        <v>100</v>
      </c>
      <c r="F33" s="113" t="s">
        <v>155</v>
      </c>
      <c r="G33" s="101">
        <f t="shared" si="0"/>
        <v>800</v>
      </c>
      <c r="H33" s="127"/>
    </row>
    <row r="34" spans="1:8" ht="30" customHeight="1">
      <c r="A34" s="112"/>
      <c r="B34" s="110" t="s">
        <v>158</v>
      </c>
      <c r="C34" s="110"/>
      <c r="D34" s="113">
        <v>2</v>
      </c>
      <c r="E34" s="114">
        <v>1500</v>
      </c>
      <c r="F34" s="108" t="s">
        <v>108</v>
      </c>
      <c r="G34" s="101">
        <f t="shared" si="0"/>
        <v>3000</v>
      </c>
      <c r="H34" s="119"/>
    </row>
    <row r="35" spans="1:8" ht="49.3" thickBot="1">
      <c r="A35" s="128" t="s">
        <v>159</v>
      </c>
      <c r="B35" s="129" t="s">
        <v>160</v>
      </c>
      <c r="C35" s="130"/>
      <c r="D35" s="131">
        <v>1</v>
      </c>
      <c r="E35" s="132">
        <f>SUM(G9:G34)</f>
        <v>212727.27</v>
      </c>
      <c r="F35" s="131" t="s">
        <v>114</v>
      </c>
      <c r="G35" s="132">
        <f>E35*0.1</f>
        <v>21272.726999999999</v>
      </c>
      <c r="H35" s="133"/>
    </row>
    <row r="36" spans="1:8" ht="33.75" customHeight="1" thickBot="1">
      <c r="A36" s="134" t="s">
        <v>161</v>
      </c>
      <c r="B36" s="135"/>
      <c r="C36" s="135"/>
      <c r="D36" s="135"/>
      <c r="E36" s="136"/>
      <c r="F36" s="137"/>
      <c r="G36" s="138">
        <f>SUM(G9:G35)</f>
        <v>233999.99699999997</v>
      </c>
      <c r="H36" s="139"/>
    </row>
  </sheetData>
  <mergeCells count="38">
    <mergeCell ref="B35:C35"/>
    <mergeCell ref="A36:E36"/>
    <mergeCell ref="A31:A34"/>
    <mergeCell ref="B31:C31"/>
    <mergeCell ref="H31:H34"/>
    <mergeCell ref="B32:C32"/>
    <mergeCell ref="B33:C33"/>
    <mergeCell ref="B34:C34"/>
    <mergeCell ref="B25:C25"/>
    <mergeCell ref="B26:C26"/>
    <mergeCell ref="A27:A30"/>
    <mergeCell ref="B27:C27"/>
    <mergeCell ref="B28:C28"/>
    <mergeCell ref="B29:C29"/>
    <mergeCell ref="B30:C30"/>
    <mergeCell ref="B20:C20"/>
    <mergeCell ref="B21:C21"/>
    <mergeCell ref="H21:H22"/>
    <mergeCell ref="B22:C22"/>
    <mergeCell ref="B23:C23"/>
    <mergeCell ref="B24:C24"/>
    <mergeCell ref="A12:A13"/>
    <mergeCell ref="B12:C12"/>
    <mergeCell ref="B13:C13"/>
    <mergeCell ref="A14:A26"/>
    <mergeCell ref="B14:C14"/>
    <mergeCell ref="B15:C15"/>
    <mergeCell ref="B16:C16"/>
    <mergeCell ref="B17:C17"/>
    <mergeCell ref="B18:C18"/>
    <mergeCell ref="B19:C19"/>
    <mergeCell ref="B6:C6"/>
    <mergeCell ref="A7:A8"/>
    <mergeCell ref="H7:H8"/>
    <mergeCell ref="A9:A11"/>
    <mergeCell ref="B9:C9"/>
    <mergeCell ref="B10:C10"/>
    <mergeCell ref="B11:C11"/>
  </mergeCells>
  <phoneticPr fontId="1" type="noConversion"/>
  <pageMargins left="0.7" right="0.7" top="0.75" bottom="0.75" header="0.3" footer="0.3"/>
  <pageSetup paperSize="9" scale="51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opLeftCell="A37" workbookViewId="0">
      <selection activeCell="D39" sqref="D39"/>
    </sheetView>
  </sheetViews>
  <sheetFormatPr defaultColWidth="11" defaultRowHeight="14.15"/>
  <cols>
    <col min="2" max="2" width="16.15234375" customWidth="1"/>
    <col min="3" max="3" width="38.765625" customWidth="1"/>
    <col min="6" max="6" width="17.61328125" customWidth="1"/>
  </cols>
  <sheetData>
    <row r="1" spans="1:7" ht="17.149999999999999">
      <c r="A1" s="73" t="s">
        <v>64</v>
      </c>
      <c r="B1" s="74"/>
      <c r="C1" s="74"/>
      <c r="D1" s="74"/>
      <c r="E1" s="74"/>
      <c r="F1" s="74"/>
      <c r="G1" s="75"/>
    </row>
    <row r="2" spans="1:7">
      <c r="A2" s="34" t="s">
        <v>60</v>
      </c>
      <c r="B2" s="35" t="s">
        <v>59</v>
      </c>
      <c r="C2" s="30"/>
      <c r="D2" s="30" t="s">
        <v>58</v>
      </c>
      <c r="E2" s="76" t="s">
        <v>62</v>
      </c>
      <c r="F2" s="77"/>
      <c r="G2" s="78"/>
    </row>
    <row r="3" spans="1:7">
      <c r="A3" s="34" t="s">
        <v>57</v>
      </c>
      <c r="B3" s="33" t="s">
        <v>61</v>
      </c>
      <c r="C3" s="33"/>
      <c r="D3" s="33" t="s">
        <v>56</v>
      </c>
      <c r="E3" s="79"/>
      <c r="F3" s="80"/>
      <c r="G3" s="81"/>
    </row>
    <row r="4" spans="1:7">
      <c r="A4" s="32" t="s">
        <v>55</v>
      </c>
      <c r="B4" s="31" t="s">
        <v>65</v>
      </c>
      <c r="C4" s="31"/>
      <c r="D4" s="30" t="s">
        <v>54</v>
      </c>
      <c r="E4" s="76"/>
      <c r="F4" s="77"/>
      <c r="G4" s="78"/>
    </row>
    <row r="5" spans="1:7" ht="14.6" thickBot="1">
      <c r="A5" s="29" t="s">
        <v>53</v>
      </c>
      <c r="B5" s="28" t="s">
        <v>52</v>
      </c>
      <c r="C5" s="28"/>
      <c r="D5" s="27" t="s">
        <v>51</v>
      </c>
      <c r="E5" s="82"/>
      <c r="F5" s="83"/>
      <c r="G5" s="84"/>
    </row>
    <row r="6" spans="1:7" ht="23.05" customHeight="1">
      <c r="A6" s="70" t="s">
        <v>50</v>
      </c>
      <c r="B6" s="71"/>
      <c r="C6" s="37" t="s">
        <v>49</v>
      </c>
      <c r="D6" s="38" t="s">
        <v>48</v>
      </c>
      <c r="E6" s="38" t="s">
        <v>47</v>
      </c>
      <c r="F6" s="38" t="s">
        <v>46</v>
      </c>
      <c r="G6" s="39" t="s">
        <v>45</v>
      </c>
    </row>
    <row r="7" spans="1:7" ht="23.05" customHeight="1">
      <c r="A7" s="53" t="s">
        <v>44</v>
      </c>
      <c r="B7" s="25" t="s">
        <v>43</v>
      </c>
      <c r="C7" s="24" t="s">
        <v>41</v>
      </c>
      <c r="D7" s="8">
        <v>135</v>
      </c>
      <c r="E7" s="8">
        <v>600</v>
      </c>
      <c r="F7" s="7"/>
      <c r="G7" s="23"/>
    </row>
    <row r="8" spans="1:7" ht="23.05" customHeight="1">
      <c r="A8" s="54"/>
      <c r="B8" s="25" t="s">
        <v>42</v>
      </c>
      <c r="C8" s="24" t="s">
        <v>41</v>
      </c>
      <c r="D8" s="8">
        <v>80</v>
      </c>
      <c r="E8" s="8">
        <v>600</v>
      </c>
      <c r="F8" s="7"/>
      <c r="G8" s="23"/>
    </row>
    <row r="9" spans="1:7" ht="23.05" customHeight="1">
      <c r="A9" s="65" t="s">
        <v>3</v>
      </c>
      <c r="B9" s="66"/>
      <c r="C9" s="66"/>
      <c r="D9" s="66"/>
      <c r="E9" s="40"/>
      <c r="F9" s="40" t="e">
        <f>#REF!</f>
        <v>#REF!</v>
      </c>
      <c r="G9" s="41"/>
    </row>
    <row r="10" spans="1:7" ht="23.05" customHeight="1">
      <c r="A10" s="72" t="s">
        <v>40</v>
      </c>
      <c r="B10" s="25" t="s">
        <v>66</v>
      </c>
      <c r="C10" s="26" t="s">
        <v>82</v>
      </c>
      <c r="D10" s="45">
        <v>1.5</v>
      </c>
      <c r="E10" s="19">
        <v>25000</v>
      </c>
      <c r="F10" s="19">
        <f>D10*E10</f>
        <v>37500</v>
      </c>
      <c r="G10" s="11"/>
    </row>
    <row r="11" spans="1:7" ht="23.05" customHeight="1">
      <c r="A11" s="72"/>
      <c r="B11" s="25" t="s">
        <v>39</v>
      </c>
      <c r="C11" s="18" t="s">
        <v>77</v>
      </c>
      <c r="D11" s="8">
        <v>4</v>
      </c>
      <c r="E11" s="19">
        <v>4500</v>
      </c>
      <c r="F11" s="19">
        <f>D11*E11</f>
        <v>18000</v>
      </c>
      <c r="G11" s="11"/>
    </row>
    <row r="12" spans="1:7" ht="23.05" customHeight="1">
      <c r="A12" s="61" t="s">
        <v>35</v>
      </c>
      <c r="B12" s="62"/>
      <c r="C12" s="62"/>
      <c r="D12" s="62"/>
      <c r="E12" s="40"/>
      <c r="F12" s="40">
        <f>SUM(F10:F11)</f>
        <v>55500</v>
      </c>
      <c r="G12" s="42"/>
    </row>
    <row r="13" spans="1:7" ht="23.05" customHeight="1">
      <c r="A13" s="53" t="s">
        <v>38</v>
      </c>
      <c r="B13" s="14" t="s">
        <v>37</v>
      </c>
      <c r="C13" s="24" t="s">
        <v>73</v>
      </c>
      <c r="D13" s="8">
        <v>450</v>
      </c>
      <c r="E13" s="19">
        <v>120</v>
      </c>
      <c r="F13" s="19">
        <f>D13*E13</f>
        <v>54000</v>
      </c>
      <c r="G13" s="11"/>
    </row>
    <row r="14" spans="1:7" ht="23.05" customHeight="1">
      <c r="A14" s="54"/>
      <c r="B14" s="14" t="s">
        <v>36</v>
      </c>
      <c r="C14" s="18" t="s">
        <v>74</v>
      </c>
      <c r="D14" s="8">
        <v>45</v>
      </c>
      <c r="E14" s="19">
        <v>1500</v>
      </c>
      <c r="F14" s="19">
        <f>D14*E14</f>
        <v>67500</v>
      </c>
      <c r="G14" s="44"/>
    </row>
    <row r="15" spans="1:7" ht="23.05" customHeight="1">
      <c r="A15" s="61" t="s">
        <v>35</v>
      </c>
      <c r="B15" s="62"/>
      <c r="C15" s="62"/>
      <c r="D15" s="62"/>
      <c r="E15" s="40"/>
      <c r="F15" s="40">
        <f>SUM(F13:F14)</f>
        <v>121500</v>
      </c>
      <c r="G15" s="42"/>
    </row>
    <row r="16" spans="1:7" ht="30" customHeight="1">
      <c r="A16" s="63" t="s">
        <v>34</v>
      </c>
      <c r="B16" s="64" t="s">
        <v>33</v>
      </c>
      <c r="C16" s="18" t="s">
        <v>32</v>
      </c>
      <c r="D16" s="18">
        <v>8</v>
      </c>
      <c r="E16" s="19">
        <v>900</v>
      </c>
      <c r="F16" s="19">
        <f>D16*E16</f>
        <v>7200</v>
      </c>
      <c r="G16" s="11"/>
    </row>
    <row r="17" spans="1:7" ht="26.05" customHeight="1">
      <c r="A17" s="63"/>
      <c r="B17" s="64"/>
      <c r="C17" s="18" t="s">
        <v>78</v>
      </c>
      <c r="D17" s="18">
        <v>8</v>
      </c>
      <c r="E17" s="19">
        <v>900</v>
      </c>
      <c r="F17" s="19">
        <f t="shared" ref="F17:F23" si="0">D17*E17</f>
        <v>7200</v>
      </c>
      <c r="G17" s="11"/>
    </row>
    <row r="18" spans="1:7" ht="23.05" customHeight="1">
      <c r="A18" s="63"/>
      <c r="B18" s="14" t="s">
        <v>31</v>
      </c>
      <c r="C18" s="18" t="s">
        <v>30</v>
      </c>
      <c r="D18" s="18">
        <v>1</v>
      </c>
      <c r="E18" s="19">
        <v>2000</v>
      </c>
      <c r="F18" s="19">
        <f t="shared" si="0"/>
        <v>2000</v>
      </c>
      <c r="G18" s="11"/>
    </row>
    <row r="19" spans="1:7" ht="23.05" customHeight="1">
      <c r="A19" s="63"/>
      <c r="B19" s="46" t="s">
        <v>68</v>
      </c>
      <c r="C19" s="18" t="s">
        <v>69</v>
      </c>
      <c r="D19" s="18">
        <v>1</v>
      </c>
      <c r="E19" s="19">
        <v>3000</v>
      </c>
      <c r="F19" s="19">
        <f t="shared" si="0"/>
        <v>3000</v>
      </c>
      <c r="G19" s="11"/>
    </row>
    <row r="20" spans="1:7" ht="23.05" customHeight="1">
      <c r="A20" s="63"/>
      <c r="B20" s="22" t="s">
        <v>63</v>
      </c>
      <c r="C20" s="21" t="s">
        <v>75</v>
      </c>
      <c r="D20" s="18">
        <v>5</v>
      </c>
      <c r="E20" s="19">
        <v>300</v>
      </c>
      <c r="F20" s="19">
        <f t="shared" si="0"/>
        <v>1500</v>
      </c>
      <c r="G20" s="11"/>
    </row>
    <row r="21" spans="1:7" ht="25.75">
      <c r="A21" s="63"/>
      <c r="B21" s="22" t="s">
        <v>29</v>
      </c>
      <c r="C21" s="21" t="s">
        <v>76</v>
      </c>
      <c r="D21" s="21">
        <v>1.5</v>
      </c>
      <c r="E21" s="20">
        <v>8000</v>
      </c>
      <c r="F21" s="19">
        <f t="shared" si="0"/>
        <v>12000</v>
      </c>
      <c r="G21" s="11"/>
    </row>
    <row r="22" spans="1:7" ht="23.05" customHeight="1">
      <c r="A22" s="63"/>
      <c r="B22" s="10" t="s">
        <v>28</v>
      </c>
      <c r="C22" s="18"/>
      <c r="D22" s="18">
        <v>7</v>
      </c>
      <c r="E22" s="19">
        <v>200</v>
      </c>
      <c r="F22" s="19">
        <f t="shared" si="0"/>
        <v>1400</v>
      </c>
      <c r="G22" s="11"/>
    </row>
    <row r="23" spans="1:7" ht="23.05" customHeight="1">
      <c r="A23" s="63"/>
      <c r="B23" s="10" t="s">
        <v>27</v>
      </c>
      <c r="C23" s="18" t="s">
        <v>26</v>
      </c>
      <c r="D23" s="18">
        <v>2</v>
      </c>
      <c r="E23" s="19">
        <v>1500</v>
      </c>
      <c r="F23" s="19">
        <f t="shared" si="0"/>
        <v>3000</v>
      </c>
      <c r="G23" s="11"/>
    </row>
    <row r="24" spans="1:7" ht="23.05" customHeight="1">
      <c r="A24" s="65" t="s">
        <v>3</v>
      </c>
      <c r="B24" s="66"/>
      <c r="C24" s="66"/>
      <c r="D24" s="66"/>
      <c r="E24" s="40"/>
      <c r="F24" s="40">
        <f>SUM(F16:F23)</f>
        <v>37300</v>
      </c>
      <c r="G24" s="41"/>
    </row>
    <row r="25" spans="1:7" ht="23.05" customHeight="1">
      <c r="A25" s="52" t="s">
        <v>67</v>
      </c>
      <c r="B25" s="14" t="s">
        <v>25</v>
      </c>
      <c r="C25" s="12" t="s">
        <v>79</v>
      </c>
      <c r="D25" s="12">
        <v>2</v>
      </c>
      <c r="E25" s="19">
        <v>250</v>
      </c>
      <c r="F25" s="19">
        <f>D25*E25</f>
        <v>500</v>
      </c>
      <c r="G25" s="11"/>
    </row>
    <row r="26" spans="1:7" ht="23.05" customHeight="1">
      <c r="A26" s="52"/>
      <c r="B26" s="14" t="s">
        <v>24</v>
      </c>
      <c r="C26" s="12" t="s">
        <v>71</v>
      </c>
      <c r="D26" s="12">
        <v>2</v>
      </c>
      <c r="E26" s="19">
        <v>50</v>
      </c>
      <c r="F26" s="19">
        <f t="shared" ref="F26:F32" si="1">D26*E26</f>
        <v>100</v>
      </c>
      <c r="G26" s="11"/>
    </row>
    <row r="27" spans="1:7" ht="23.05" customHeight="1">
      <c r="A27" s="52"/>
      <c r="B27" s="14" t="s">
        <v>23</v>
      </c>
      <c r="C27" s="12" t="s">
        <v>22</v>
      </c>
      <c r="D27" s="12">
        <v>2</v>
      </c>
      <c r="E27" s="19">
        <v>100</v>
      </c>
      <c r="F27" s="19">
        <f t="shared" si="1"/>
        <v>200</v>
      </c>
      <c r="G27" s="11"/>
    </row>
    <row r="28" spans="1:7" ht="23.05" customHeight="1">
      <c r="A28" s="52"/>
      <c r="B28" s="46" t="s">
        <v>70</v>
      </c>
      <c r="C28" s="12" t="s">
        <v>80</v>
      </c>
      <c r="D28" s="12">
        <v>1</v>
      </c>
      <c r="E28" s="19">
        <v>189</v>
      </c>
      <c r="F28" s="19">
        <f t="shared" si="1"/>
        <v>189</v>
      </c>
      <c r="G28" s="11"/>
    </row>
    <row r="29" spans="1:7" ht="23.05" customHeight="1">
      <c r="A29" s="52"/>
      <c r="B29" s="16" t="s">
        <v>21</v>
      </c>
      <c r="C29" s="15" t="s">
        <v>72</v>
      </c>
      <c r="D29" s="12">
        <v>30</v>
      </c>
      <c r="E29" s="19">
        <v>10</v>
      </c>
      <c r="F29" s="19">
        <f t="shared" si="1"/>
        <v>300</v>
      </c>
      <c r="G29" s="11"/>
    </row>
    <row r="30" spans="1:7" ht="23.05" customHeight="1">
      <c r="A30" s="52"/>
      <c r="B30" s="16" t="s">
        <v>20</v>
      </c>
      <c r="C30" s="17" t="s">
        <v>81</v>
      </c>
      <c r="D30" s="12">
        <v>30</v>
      </c>
      <c r="E30" s="19">
        <v>30</v>
      </c>
      <c r="F30" s="19">
        <f t="shared" si="1"/>
        <v>900</v>
      </c>
      <c r="G30" s="11"/>
    </row>
    <row r="31" spans="1:7" ht="23.05" customHeight="1">
      <c r="A31" s="52"/>
      <c r="B31" s="16" t="s">
        <v>19</v>
      </c>
      <c r="C31" s="15" t="s">
        <v>18</v>
      </c>
      <c r="D31" s="12">
        <v>1</v>
      </c>
      <c r="E31" s="19">
        <v>100</v>
      </c>
      <c r="F31" s="19">
        <f t="shared" si="1"/>
        <v>100</v>
      </c>
      <c r="G31" s="11"/>
    </row>
    <row r="32" spans="1:7" ht="23.05" customHeight="1">
      <c r="A32" s="51"/>
      <c r="B32" s="14" t="s">
        <v>17</v>
      </c>
      <c r="C32" s="12"/>
      <c r="D32" s="12">
        <v>1</v>
      </c>
      <c r="E32" s="19">
        <v>300</v>
      </c>
      <c r="F32" s="19">
        <f t="shared" si="1"/>
        <v>300</v>
      </c>
      <c r="G32" s="11"/>
    </row>
    <row r="33" spans="1:10" ht="23.05" customHeight="1">
      <c r="A33" s="67" t="s">
        <v>3</v>
      </c>
      <c r="B33" s="68"/>
      <c r="C33" s="68"/>
      <c r="D33" s="69"/>
      <c r="E33" s="40"/>
      <c r="F33" s="40">
        <f>SUM(F25:F32)</f>
        <v>2589</v>
      </c>
      <c r="G33" s="41"/>
    </row>
    <row r="34" spans="1:10" ht="23.05" customHeight="1">
      <c r="A34" s="47" t="s">
        <v>16</v>
      </c>
      <c r="B34" s="10" t="s">
        <v>16</v>
      </c>
      <c r="C34" s="9" t="s">
        <v>15</v>
      </c>
      <c r="D34" s="8">
        <v>10</v>
      </c>
      <c r="E34" s="8">
        <v>500</v>
      </c>
      <c r="F34" s="19">
        <f>D34*E34</f>
        <v>5000</v>
      </c>
      <c r="G34" s="6"/>
    </row>
    <row r="35" spans="1:10" ht="23.05" customHeight="1">
      <c r="A35" s="48"/>
      <c r="B35" s="10" t="s">
        <v>14</v>
      </c>
      <c r="C35" s="9" t="s">
        <v>13</v>
      </c>
      <c r="D35" s="8">
        <v>4</v>
      </c>
      <c r="E35" s="8">
        <v>1000</v>
      </c>
      <c r="F35" s="19">
        <f t="shared" ref="F35:F39" si="2">D35*E35</f>
        <v>4000</v>
      </c>
      <c r="G35" s="6"/>
    </row>
    <row r="36" spans="1:10" ht="23.05" customHeight="1">
      <c r="A36" s="48"/>
      <c r="B36" s="10" t="s">
        <v>12</v>
      </c>
      <c r="C36" s="9" t="s">
        <v>11</v>
      </c>
      <c r="D36" s="8">
        <v>4</v>
      </c>
      <c r="E36" s="8">
        <v>500</v>
      </c>
      <c r="F36" s="19">
        <f t="shared" si="2"/>
        <v>2000</v>
      </c>
      <c r="G36" s="6"/>
    </row>
    <row r="37" spans="1:10" ht="23.05" customHeight="1">
      <c r="A37" s="49"/>
      <c r="B37" s="10" t="s">
        <v>10</v>
      </c>
      <c r="C37" s="9" t="s">
        <v>9</v>
      </c>
      <c r="D37" s="8">
        <v>10</v>
      </c>
      <c r="E37" s="8">
        <v>188.37299999999999</v>
      </c>
      <c r="F37" s="19">
        <f t="shared" si="2"/>
        <v>1883.73</v>
      </c>
      <c r="G37" s="6"/>
    </row>
    <row r="38" spans="1:10" ht="23.05" customHeight="1">
      <c r="A38" s="50" t="s">
        <v>8</v>
      </c>
      <c r="B38" s="13" t="s">
        <v>7</v>
      </c>
      <c r="C38" s="36" t="s">
        <v>6</v>
      </c>
      <c r="D38" s="12">
        <v>2</v>
      </c>
      <c r="E38" s="19">
        <v>1500</v>
      </c>
      <c r="F38" s="19">
        <f t="shared" si="2"/>
        <v>3000</v>
      </c>
      <c r="G38" s="11"/>
    </row>
    <row r="39" spans="1:10" ht="31.5" customHeight="1">
      <c r="A39" s="51"/>
      <c r="B39" s="10" t="s">
        <v>5</v>
      </c>
      <c r="C39" s="9" t="s">
        <v>4</v>
      </c>
      <c r="D39" s="8">
        <v>9</v>
      </c>
      <c r="E39" s="8">
        <v>500</v>
      </c>
      <c r="F39" s="19">
        <f t="shared" si="2"/>
        <v>4500</v>
      </c>
      <c r="G39" s="6"/>
    </row>
    <row r="40" spans="1:10" ht="23.05" customHeight="1">
      <c r="A40" s="67" t="s">
        <v>3</v>
      </c>
      <c r="B40" s="68"/>
      <c r="C40" s="68"/>
      <c r="D40" s="69"/>
      <c r="E40" s="40"/>
      <c r="F40" s="40">
        <f>SUM(F34:F39)</f>
        <v>20383.73</v>
      </c>
      <c r="G40" s="43"/>
    </row>
    <row r="41" spans="1:10" ht="23.05" customHeight="1">
      <c r="A41" s="58" t="s">
        <v>2</v>
      </c>
      <c r="B41" s="59"/>
      <c r="C41" s="59"/>
      <c r="D41" s="60"/>
      <c r="E41" s="5"/>
      <c r="F41" s="5">
        <f>F40+F33+F24+F15+F12</f>
        <v>237272.72999999998</v>
      </c>
      <c r="G41" s="4"/>
    </row>
    <row r="42" spans="1:10" ht="23.05" customHeight="1">
      <c r="A42" s="58" t="s">
        <v>1</v>
      </c>
      <c r="B42" s="59"/>
      <c r="C42" s="59"/>
      <c r="D42" s="60"/>
      <c r="E42" s="5"/>
      <c r="F42" s="5">
        <f>F41*0.1</f>
        <v>23727.273000000001</v>
      </c>
      <c r="G42" s="4"/>
    </row>
    <row r="43" spans="1:10" ht="23.05" customHeight="1" thickBot="1">
      <c r="A43" s="55" t="s">
        <v>0</v>
      </c>
      <c r="B43" s="56"/>
      <c r="C43" s="56"/>
      <c r="D43" s="57"/>
      <c r="E43" s="3"/>
      <c r="F43" s="3">
        <f>F42+F41</f>
        <v>261000.00299999997</v>
      </c>
      <c r="G43" s="2"/>
      <c r="J43" s="1"/>
    </row>
  </sheetData>
  <mergeCells count="23">
    <mergeCell ref="A6:B6"/>
    <mergeCell ref="A9:D9"/>
    <mergeCell ref="A10:A11"/>
    <mergeCell ref="A12:D12"/>
    <mergeCell ref="A1:G1"/>
    <mergeCell ref="E2:G2"/>
    <mergeCell ref="E3:G3"/>
    <mergeCell ref="E4:G4"/>
    <mergeCell ref="E5:G5"/>
    <mergeCell ref="A34:A37"/>
    <mergeCell ref="A38:A39"/>
    <mergeCell ref="A25:A32"/>
    <mergeCell ref="A7:A8"/>
    <mergeCell ref="A43:D43"/>
    <mergeCell ref="A42:D42"/>
    <mergeCell ref="A41:D41"/>
    <mergeCell ref="A15:D15"/>
    <mergeCell ref="A16:A23"/>
    <mergeCell ref="B16:B17"/>
    <mergeCell ref="A24:D24"/>
    <mergeCell ref="A40:D40"/>
    <mergeCell ref="A33:D33"/>
    <mergeCell ref="A13:A14"/>
  </mergeCells>
  <phoneticPr fontId="1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197F8-4B77-4947-91B3-03C7BDAC7CE1}">
  <dimension ref="A1:H39"/>
  <sheetViews>
    <sheetView topLeftCell="A34" zoomScale="80" zoomScaleNormal="80" workbookViewId="0">
      <selection activeCell="E35" sqref="E35"/>
    </sheetView>
  </sheetViews>
  <sheetFormatPr defaultColWidth="80.23046875" defaultRowHeight="30" customHeight="1"/>
  <cols>
    <col min="1" max="1" width="22.921875" style="90" bestFit="1" customWidth="1"/>
    <col min="2" max="2" width="29.69140625" style="90" bestFit="1" customWidth="1"/>
    <col min="3" max="3" width="21.4609375" style="90" customWidth="1"/>
    <col min="4" max="4" width="10.07421875" style="90" bestFit="1" customWidth="1"/>
    <col min="5" max="5" width="15.69140625" style="92" bestFit="1" customWidth="1"/>
    <col min="6" max="6" width="15.69140625" style="92" customWidth="1"/>
    <col min="7" max="7" width="16.61328125" style="92" bestFit="1" customWidth="1"/>
    <col min="8" max="8" width="59.69140625" style="90" bestFit="1" customWidth="1"/>
    <col min="9" max="9" width="18.3828125" style="90" customWidth="1"/>
    <col min="10" max="16384" width="80.23046875" style="90"/>
  </cols>
  <sheetData>
    <row r="1" spans="1:8" ht="30" customHeight="1">
      <c r="A1" s="85" t="s">
        <v>83</v>
      </c>
      <c r="B1" s="85" t="s">
        <v>162</v>
      </c>
      <c r="C1" s="86" t="s">
        <v>163</v>
      </c>
      <c r="D1" s="86"/>
      <c r="E1" s="87"/>
      <c r="F1" s="87"/>
      <c r="G1" s="88"/>
      <c r="H1" s="89"/>
    </row>
    <row r="2" spans="1:8" ht="30" customHeight="1">
      <c r="A2" s="85" t="s">
        <v>86</v>
      </c>
      <c r="B2" s="91" t="s">
        <v>164</v>
      </c>
      <c r="C2" s="140"/>
      <c r="D2" s="86"/>
      <c r="E2" s="87"/>
      <c r="F2" s="87"/>
      <c r="G2" s="88"/>
      <c r="H2" s="89"/>
    </row>
    <row r="3" spans="1:8" ht="30" customHeight="1">
      <c r="A3" s="85" t="s">
        <v>165</v>
      </c>
      <c r="B3" s="85" t="s">
        <v>166</v>
      </c>
      <c r="C3" s="86" t="s">
        <v>167</v>
      </c>
      <c r="D3" s="86"/>
      <c r="E3" s="87"/>
      <c r="F3" s="87"/>
      <c r="G3" s="88"/>
      <c r="H3" s="89"/>
    </row>
    <row r="4" spans="1:8" ht="30" customHeight="1">
      <c r="A4" s="85" t="s">
        <v>168</v>
      </c>
      <c r="B4" s="85" t="s">
        <v>169</v>
      </c>
      <c r="C4" s="86" t="s">
        <v>170</v>
      </c>
      <c r="D4" s="86"/>
      <c r="E4" s="87"/>
      <c r="F4" s="87"/>
      <c r="G4" s="88"/>
      <c r="H4" s="89"/>
    </row>
    <row r="5" spans="1:8" ht="30" customHeight="1">
      <c r="A5" s="85" t="s">
        <v>91</v>
      </c>
      <c r="B5" s="85">
        <v>450</v>
      </c>
      <c r="C5" s="86" t="s">
        <v>171</v>
      </c>
      <c r="D5" s="86"/>
      <c r="E5" s="87"/>
      <c r="F5" s="87"/>
      <c r="G5" s="88"/>
      <c r="H5" s="89"/>
    </row>
    <row r="6" spans="1:8" ht="30" customHeight="1" thickBot="1"/>
    <row r="7" spans="1:8" ht="34.299999999999997">
      <c r="A7" s="93" t="s">
        <v>93</v>
      </c>
      <c r="B7" s="94" t="s">
        <v>94</v>
      </c>
      <c r="C7" s="95"/>
      <c r="D7" s="96" t="s">
        <v>95</v>
      </c>
      <c r="E7" s="97" t="s">
        <v>96</v>
      </c>
      <c r="F7" s="96" t="s">
        <v>97</v>
      </c>
      <c r="G7" s="97" t="s">
        <v>98</v>
      </c>
      <c r="H7" s="98" t="s">
        <v>99</v>
      </c>
    </row>
    <row r="8" spans="1:8" ht="32.6">
      <c r="A8" s="99" t="s">
        <v>100</v>
      </c>
      <c r="B8" s="141" t="s">
        <v>172</v>
      </c>
      <c r="C8" s="100" t="s">
        <v>102</v>
      </c>
      <c r="D8" s="100">
        <v>20</v>
      </c>
      <c r="E8" s="114">
        <v>600</v>
      </c>
      <c r="F8" s="113" t="s">
        <v>103</v>
      </c>
      <c r="G8" s="101"/>
      <c r="H8" s="102" t="s">
        <v>104</v>
      </c>
    </row>
    <row r="9" spans="1:8" ht="32.6">
      <c r="A9" s="103"/>
      <c r="B9" s="142"/>
      <c r="C9" s="100" t="s">
        <v>105</v>
      </c>
      <c r="D9" s="100">
        <v>5</v>
      </c>
      <c r="E9" s="114">
        <v>600</v>
      </c>
      <c r="F9" s="113" t="s">
        <v>103</v>
      </c>
      <c r="G9" s="101"/>
      <c r="H9" s="104"/>
    </row>
    <row r="10" spans="1:8" ht="30" customHeight="1">
      <c r="A10" s="99" t="s">
        <v>106</v>
      </c>
      <c r="B10" s="105" t="s">
        <v>173</v>
      </c>
      <c r="C10" s="105"/>
      <c r="D10" s="108">
        <v>450</v>
      </c>
      <c r="E10" s="114">
        <v>155</v>
      </c>
      <c r="F10" s="113" t="s">
        <v>108</v>
      </c>
      <c r="G10" s="101">
        <f>D10*E10</f>
        <v>69750</v>
      </c>
      <c r="H10" s="109" t="s">
        <v>109</v>
      </c>
    </row>
    <row r="11" spans="1:8" ht="30" customHeight="1">
      <c r="A11" s="103"/>
      <c r="B11" s="105" t="s">
        <v>174</v>
      </c>
      <c r="C11" s="105"/>
      <c r="D11" s="108">
        <v>45</v>
      </c>
      <c r="E11" s="114">
        <v>2000</v>
      </c>
      <c r="F11" s="113" t="s">
        <v>111</v>
      </c>
      <c r="G11" s="101">
        <f>D11*E11</f>
        <v>90000</v>
      </c>
      <c r="H11" s="109" t="s">
        <v>112</v>
      </c>
    </row>
    <row r="12" spans="1:8" ht="30" customHeight="1">
      <c r="A12" s="103"/>
      <c r="B12" s="105" t="s">
        <v>113</v>
      </c>
      <c r="C12" s="105"/>
      <c r="D12" s="108">
        <v>2</v>
      </c>
      <c r="E12" s="114">
        <v>9000</v>
      </c>
      <c r="F12" s="113" t="s">
        <v>114</v>
      </c>
      <c r="G12" s="101">
        <f>D12*E12</f>
        <v>18000</v>
      </c>
      <c r="H12" s="109" t="s">
        <v>175</v>
      </c>
    </row>
    <row r="13" spans="1:8" ht="30" customHeight="1">
      <c r="A13" s="99" t="s">
        <v>115</v>
      </c>
      <c r="B13" s="110" t="s">
        <v>176</v>
      </c>
      <c r="C13" s="110"/>
      <c r="D13" s="108">
        <v>1</v>
      </c>
      <c r="E13" s="114">
        <v>0</v>
      </c>
      <c r="F13" s="113" t="s">
        <v>114</v>
      </c>
      <c r="G13" s="101">
        <f>D13*E13</f>
        <v>0</v>
      </c>
      <c r="H13" s="109" t="s">
        <v>117</v>
      </c>
    </row>
    <row r="14" spans="1:8" ht="32.6">
      <c r="A14" s="103"/>
      <c r="B14" s="105" t="s">
        <v>177</v>
      </c>
      <c r="C14" s="105"/>
      <c r="D14" s="108">
        <v>1</v>
      </c>
      <c r="E14" s="114">
        <v>25000</v>
      </c>
      <c r="F14" s="113" t="s">
        <v>178</v>
      </c>
      <c r="G14" s="101">
        <f t="shared" ref="G14:G37" si="0">D14*E14</f>
        <v>25000</v>
      </c>
      <c r="H14" s="111" t="s">
        <v>179</v>
      </c>
    </row>
    <row r="15" spans="1:8" ht="32.6">
      <c r="A15" s="143"/>
      <c r="B15" s="105" t="s">
        <v>180</v>
      </c>
      <c r="C15" s="105"/>
      <c r="D15" s="108">
        <v>1</v>
      </c>
      <c r="E15" s="114">
        <v>0</v>
      </c>
      <c r="F15" s="113" t="s">
        <v>130</v>
      </c>
      <c r="G15" s="101">
        <f t="shared" si="0"/>
        <v>0</v>
      </c>
      <c r="H15" s="111" t="s">
        <v>181</v>
      </c>
    </row>
    <row r="16" spans="1:8" ht="32.6">
      <c r="A16" s="112" t="s">
        <v>121</v>
      </c>
      <c r="B16" s="110" t="s">
        <v>122</v>
      </c>
      <c r="C16" s="110"/>
      <c r="D16" s="113">
        <v>24</v>
      </c>
      <c r="E16" s="114">
        <v>200</v>
      </c>
      <c r="F16" s="113" t="s">
        <v>123</v>
      </c>
      <c r="G16" s="101">
        <f t="shared" si="0"/>
        <v>4800</v>
      </c>
      <c r="H16" s="115" t="s">
        <v>182</v>
      </c>
    </row>
    <row r="17" spans="1:8" ht="30" customHeight="1">
      <c r="A17" s="112"/>
      <c r="B17" s="110" t="s">
        <v>183</v>
      </c>
      <c r="C17" s="110"/>
      <c r="D17" s="113">
        <v>50</v>
      </c>
      <c r="E17" s="114">
        <v>420</v>
      </c>
      <c r="F17" s="113" t="s">
        <v>123</v>
      </c>
      <c r="G17" s="101">
        <f t="shared" si="0"/>
        <v>21000</v>
      </c>
      <c r="H17" s="115" t="s">
        <v>184</v>
      </c>
    </row>
    <row r="18" spans="1:8" ht="30" customHeight="1">
      <c r="A18" s="112"/>
      <c r="B18" s="110" t="s">
        <v>185</v>
      </c>
      <c r="C18" s="110"/>
      <c r="D18" s="113">
        <v>1</v>
      </c>
      <c r="E18" s="114">
        <v>3000</v>
      </c>
      <c r="F18" s="113" t="s">
        <v>128</v>
      </c>
      <c r="G18" s="101">
        <f t="shared" si="0"/>
        <v>3000</v>
      </c>
      <c r="H18" s="115"/>
    </row>
    <row r="19" spans="1:8" ht="30" customHeight="1">
      <c r="A19" s="112"/>
      <c r="B19" s="110" t="s">
        <v>186</v>
      </c>
      <c r="C19" s="110"/>
      <c r="D19" s="113">
        <v>1</v>
      </c>
      <c r="E19" s="114">
        <v>0</v>
      </c>
      <c r="F19" s="113" t="s">
        <v>130</v>
      </c>
      <c r="G19" s="101">
        <f t="shared" si="0"/>
        <v>0</v>
      </c>
      <c r="H19" s="115"/>
    </row>
    <row r="20" spans="1:8" ht="30" customHeight="1">
      <c r="A20" s="112"/>
      <c r="B20" s="110" t="s">
        <v>187</v>
      </c>
      <c r="C20" s="110"/>
      <c r="D20" s="113">
        <v>2</v>
      </c>
      <c r="E20" s="114">
        <v>0</v>
      </c>
      <c r="F20" s="113" t="s">
        <v>130</v>
      </c>
      <c r="G20" s="101">
        <f t="shared" si="0"/>
        <v>0</v>
      </c>
      <c r="H20" s="115"/>
    </row>
    <row r="21" spans="1:8" ht="30" customHeight="1">
      <c r="A21" s="112"/>
      <c r="B21" s="110" t="s">
        <v>188</v>
      </c>
      <c r="C21" s="110"/>
      <c r="D21" s="113">
        <v>1</v>
      </c>
      <c r="E21" s="114">
        <v>0</v>
      </c>
      <c r="F21" s="113" t="s">
        <v>130</v>
      </c>
      <c r="G21" s="101">
        <f t="shared" si="0"/>
        <v>0</v>
      </c>
      <c r="H21" s="115"/>
    </row>
    <row r="22" spans="1:8" ht="30" customHeight="1">
      <c r="A22" s="112"/>
      <c r="B22" s="110" t="s">
        <v>132</v>
      </c>
      <c r="C22" s="110"/>
      <c r="D22" s="113">
        <v>4</v>
      </c>
      <c r="E22" s="114">
        <v>0</v>
      </c>
      <c r="F22" s="113" t="s">
        <v>130</v>
      </c>
      <c r="G22" s="101">
        <f t="shared" si="0"/>
        <v>0</v>
      </c>
      <c r="H22" s="115"/>
    </row>
    <row r="23" spans="1:8" ht="30" customHeight="1">
      <c r="A23" s="112"/>
      <c r="B23" s="110" t="s">
        <v>189</v>
      </c>
      <c r="C23" s="110"/>
      <c r="D23" s="113">
        <v>2</v>
      </c>
      <c r="E23" s="114">
        <v>1100</v>
      </c>
      <c r="F23" s="113" t="s">
        <v>128</v>
      </c>
      <c r="G23" s="101">
        <f t="shared" si="0"/>
        <v>2200</v>
      </c>
      <c r="H23" s="120" t="s">
        <v>190</v>
      </c>
    </row>
    <row r="24" spans="1:8" ht="33" customHeight="1">
      <c r="A24" s="112"/>
      <c r="B24" s="110" t="s">
        <v>133</v>
      </c>
      <c r="C24" s="110"/>
      <c r="D24" s="113">
        <v>480</v>
      </c>
      <c r="E24" s="114">
        <v>0</v>
      </c>
      <c r="F24" s="113" t="s">
        <v>134</v>
      </c>
      <c r="G24" s="101">
        <f t="shared" si="0"/>
        <v>0</v>
      </c>
      <c r="H24" s="120" t="s">
        <v>191</v>
      </c>
    </row>
    <row r="25" spans="1:8" ht="33" customHeight="1">
      <c r="A25" s="112"/>
      <c r="B25" s="116" t="s">
        <v>136</v>
      </c>
      <c r="C25" s="117"/>
      <c r="D25" s="113">
        <v>6</v>
      </c>
      <c r="E25" s="114">
        <v>0</v>
      </c>
      <c r="F25" s="113" t="s">
        <v>134</v>
      </c>
      <c r="G25" s="101">
        <f t="shared" si="0"/>
        <v>0</v>
      </c>
      <c r="H25" s="144" t="s">
        <v>192</v>
      </c>
    </row>
    <row r="26" spans="1:8" ht="33" customHeight="1">
      <c r="A26" s="112"/>
      <c r="B26" s="116" t="s">
        <v>138</v>
      </c>
      <c r="C26" s="117"/>
      <c r="D26" s="113">
        <v>20</v>
      </c>
      <c r="E26" s="114">
        <v>0</v>
      </c>
      <c r="F26" s="113" t="s">
        <v>134</v>
      </c>
      <c r="G26" s="101">
        <f t="shared" si="0"/>
        <v>0</v>
      </c>
      <c r="H26" s="145"/>
    </row>
    <row r="27" spans="1:8" ht="33" customHeight="1">
      <c r="A27" s="112"/>
      <c r="B27" s="110" t="s">
        <v>139</v>
      </c>
      <c r="C27" s="110"/>
      <c r="D27" s="113">
        <v>5</v>
      </c>
      <c r="E27" s="114">
        <v>220</v>
      </c>
      <c r="F27" s="113" t="s">
        <v>130</v>
      </c>
      <c r="G27" s="101">
        <f t="shared" si="0"/>
        <v>1100</v>
      </c>
      <c r="H27" s="115" t="s">
        <v>140</v>
      </c>
    </row>
    <row r="28" spans="1:8" ht="33" customHeight="1">
      <c r="A28" s="112"/>
      <c r="B28" s="116" t="s">
        <v>141</v>
      </c>
      <c r="C28" s="117"/>
      <c r="D28" s="113">
        <v>1</v>
      </c>
      <c r="E28" s="114">
        <v>0</v>
      </c>
      <c r="F28" s="113" t="s">
        <v>130</v>
      </c>
      <c r="G28" s="101">
        <f t="shared" si="0"/>
        <v>0</v>
      </c>
      <c r="H28" s="115" t="s">
        <v>142</v>
      </c>
    </row>
    <row r="29" spans="1:8" ht="33" customHeight="1">
      <c r="A29" s="112"/>
      <c r="B29" s="116" t="s">
        <v>193</v>
      </c>
      <c r="C29" s="117"/>
      <c r="D29" s="113">
        <v>46</v>
      </c>
      <c r="E29" s="114">
        <v>0</v>
      </c>
      <c r="F29" s="113" t="s">
        <v>134</v>
      </c>
      <c r="G29" s="101">
        <f t="shared" si="0"/>
        <v>0</v>
      </c>
      <c r="H29" s="115" t="s">
        <v>194</v>
      </c>
    </row>
    <row r="30" spans="1:8" ht="30" customHeight="1">
      <c r="A30" s="112"/>
      <c r="B30" s="110" t="s">
        <v>143</v>
      </c>
      <c r="C30" s="110"/>
      <c r="D30" s="113">
        <v>1</v>
      </c>
      <c r="E30" s="114">
        <v>2000</v>
      </c>
      <c r="F30" s="113" t="s">
        <v>114</v>
      </c>
      <c r="G30" s="101">
        <f t="shared" si="0"/>
        <v>2000</v>
      </c>
      <c r="H30" s="115"/>
    </row>
    <row r="31" spans="1:8" ht="30" customHeight="1">
      <c r="A31" s="112"/>
      <c r="B31" s="110" t="s">
        <v>144</v>
      </c>
      <c r="C31" s="110"/>
      <c r="D31" s="113">
        <v>1</v>
      </c>
      <c r="E31" s="114">
        <v>2800</v>
      </c>
      <c r="F31" s="113" t="s">
        <v>114</v>
      </c>
      <c r="G31" s="101">
        <f t="shared" si="0"/>
        <v>2800</v>
      </c>
      <c r="H31" s="115"/>
    </row>
    <row r="32" spans="1:8" ht="32.6">
      <c r="A32" s="121" t="s">
        <v>145</v>
      </c>
      <c r="B32" s="122" t="s">
        <v>146</v>
      </c>
      <c r="C32" s="122"/>
      <c r="D32" s="123">
        <v>1</v>
      </c>
      <c r="E32" s="124">
        <v>0</v>
      </c>
      <c r="F32" s="123" t="s">
        <v>147</v>
      </c>
      <c r="G32" s="101">
        <f t="shared" si="0"/>
        <v>0</v>
      </c>
      <c r="H32" s="125" t="s">
        <v>148</v>
      </c>
    </row>
    <row r="33" spans="1:8" ht="32.6">
      <c r="A33" s="126"/>
      <c r="B33" s="122" t="s">
        <v>151</v>
      </c>
      <c r="C33" s="122"/>
      <c r="D33" s="123">
        <v>1</v>
      </c>
      <c r="E33" s="124">
        <v>0</v>
      </c>
      <c r="F33" s="113" t="s">
        <v>114</v>
      </c>
      <c r="G33" s="101">
        <f t="shared" si="0"/>
        <v>0</v>
      </c>
      <c r="H33" s="125" t="s">
        <v>152</v>
      </c>
    </row>
    <row r="34" spans="1:8" ht="36" customHeight="1">
      <c r="A34" s="112" t="s">
        <v>153</v>
      </c>
      <c r="B34" s="110" t="s">
        <v>154</v>
      </c>
      <c r="C34" s="110"/>
      <c r="D34" s="113">
        <v>8</v>
      </c>
      <c r="E34" s="114">
        <v>500</v>
      </c>
      <c r="F34" s="113" t="s">
        <v>155</v>
      </c>
      <c r="G34" s="101">
        <f t="shared" si="0"/>
        <v>4000</v>
      </c>
      <c r="H34" s="118" t="s">
        <v>195</v>
      </c>
    </row>
    <row r="35" spans="1:8" ht="36.75" customHeight="1">
      <c r="A35" s="112"/>
      <c r="B35" s="110" t="s">
        <v>156</v>
      </c>
      <c r="C35" s="110"/>
      <c r="D35" s="113">
        <v>8</v>
      </c>
      <c r="E35" s="114">
        <v>500</v>
      </c>
      <c r="F35" s="113" t="s">
        <v>155</v>
      </c>
      <c r="G35" s="101">
        <f t="shared" si="0"/>
        <v>4000</v>
      </c>
      <c r="H35" s="127"/>
    </row>
    <row r="36" spans="1:8" ht="36.75" customHeight="1">
      <c r="A36" s="112"/>
      <c r="B36" s="110" t="s">
        <v>157</v>
      </c>
      <c r="C36" s="110"/>
      <c r="D36" s="113">
        <v>8</v>
      </c>
      <c r="E36" s="114">
        <v>500</v>
      </c>
      <c r="F36" s="113" t="s">
        <v>155</v>
      </c>
      <c r="G36" s="101">
        <f t="shared" si="0"/>
        <v>4000</v>
      </c>
      <c r="H36" s="127"/>
    </row>
    <row r="37" spans="1:8" ht="30" customHeight="1">
      <c r="A37" s="112"/>
      <c r="B37" s="110" t="s">
        <v>196</v>
      </c>
      <c r="C37" s="110"/>
      <c r="D37" s="113">
        <v>4</v>
      </c>
      <c r="E37" s="114">
        <v>462.5</v>
      </c>
      <c r="F37" s="113" t="s">
        <v>108</v>
      </c>
      <c r="G37" s="101">
        <f t="shared" si="0"/>
        <v>1850</v>
      </c>
      <c r="H37" s="119"/>
    </row>
    <row r="38" spans="1:8" ht="49.3" thickBot="1">
      <c r="A38" s="128" t="s">
        <v>159</v>
      </c>
      <c r="B38" s="129" t="s">
        <v>160</v>
      </c>
      <c r="C38" s="130"/>
      <c r="D38" s="131">
        <v>1</v>
      </c>
      <c r="E38" s="132">
        <f>SUM(G10:G37)</f>
        <v>253500</v>
      </c>
      <c r="F38" s="131" t="s">
        <v>114</v>
      </c>
      <c r="G38" s="132">
        <f>E38*0.1</f>
        <v>25350</v>
      </c>
      <c r="H38" s="133">
        <v>0.1</v>
      </c>
    </row>
    <row r="39" spans="1:8" ht="33.75" customHeight="1" thickBot="1">
      <c r="A39" s="134" t="s">
        <v>197</v>
      </c>
      <c r="B39" s="135"/>
      <c r="C39" s="135"/>
      <c r="D39" s="135"/>
      <c r="E39" s="136"/>
      <c r="F39" s="137"/>
      <c r="G39" s="138">
        <f>SUM(G10:G38)</f>
        <v>278850</v>
      </c>
      <c r="H39" s="146"/>
    </row>
  </sheetData>
  <mergeCells count="41">
    <mergeCell ref="B38:C38"/>
    <mergeCell ref="A39:E39"/>
    <mergeCell ref="A34:A37"/>
    <mergeCell ref="B34:C34"/>
    <mergeCell ref="H34:H37"/>
    <mergeCell ref="B35:C35"/>
    <mergeCell ref="B36:C36"/>
    <mergeCell ref="B37:C37"/>
    <mergeCell ref="B27:C27"/>
    <mergeCell ref="B28:C28"/>
    <mergeCell ref="B29:C29"/>
    <mergeCell ref="B30:C30"/>
    <mergeCell ref="B31:C31"/>
    <mergeCell ref="A32:A33"/>
    <mergeCell ref="B32:C32"/>
    <mergeCell ref="B33:C33"/>
    <mergeCell ref="B21:C21"/>
    <mergeCell ref="B22:C22"/>
    <mergeCell ref="B23:C23"/>
    <mergeCell ref="B24:C24"/>
    <mergeCell ref="B25:C25"/>
    <mergeCell ref="H25:H26"/>
    <mergeCell ref="B26:C26"/>
    <mergeCell ref="A13:A15"/>
    <mergeCell ref="B13:C13"/>
    <mergeCell ref="B14:C14"/>
    <mergeCell ref="B15:C15"/>
    <mergeCell ref="A16:A31"/>
    <mergeCell ref="B16:C16"/>
    <mergeCell ref="B17:C17"/>
    <mergeCell ref="B18:C18"/>
    <mergeCell ref="B19:C19"/>
    <mergeCell ref="B20:C20"/>
    <mergeCell ref="B7:C7"/>
    <mergeCell ref="A8:A9"/>
    <mergeCell ref="B8:B9"/>
    <mergeCell ref="H8:H9"/>
    <mergeCell ref="A10:A12"/>
    <mergeCell ref="B10:C10"/>
    <mergeCell ref="B11:C11"/>
    <mergeCell ref="B12:C12"/>
  </mergeCells>
  <phoneticPr fontId="1" type="noConversion"/>
  <pageMargins left="0.7" right="0.7" top="0.75" bottom="0.75" header="0.3" footer="0.3"/>
  <pageSetup paperSize="9"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</vt:lpstr>
      <vt:lpstr>华北区</vt:lpstr>
      <vt:lpstr>西北区</vt:lpstr>
      <vt:lpstr>江苏区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86139</cp:lastModifiedBy>
  <dcterms:created xsi:type="dcterms:W3CDTF">2019-06-05T15:32:26Z</dcterms:created>
  <dcterms:modified xsi:type="dcterms:W3CDTF">2019-07-03T02:38:03Z</dcterms:modified>
</cp:coreProperties>
</file>