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B3ED76C3-4B5C-F64A-BD11-4CF2200EC49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J29" i="12"/>
  <c r="J28" i="12"/>
  <c r="J27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26" i="12" s="1"/>
  <c r="J9" i="12"/>
  <c r="J10" i="12" s="1"/>
  <c r="J8" i="12"/>
  <c r="J7" i="12"/>
  <c r="J6" i="12"/>
  <c r="J31" i="12" l="1"/>
  <c r="J32" i="12" s="1"/>
  <c r="J33" i="12" l="1"/>
  <c r="J34" i="12" l="1"/>
  <c r="J35" i="12" s="1"/>
</calcChain>
</file>

<file path=xl/sharedStrings.xml><?xml version="1.0" encoding="utf-8"?>
<sst xmlns="http://schemas.openxmlformats.org/spreadsheetml/2006/main" count="123" uniqueCount="66">
  <si>
    <t>360网安周南京福州 报价</t>
  </si>
  <si>
    <t>供应商名称</t>
  </si>
  <si>
    <t>康辉集团北京国际会议展览有限公司</t>
  </si>
  <si>
    <t>结算日期</t>
  </si>
  <si>
    <t>2023.9.20</t>
  </si>
  <si>
    <t>联系人</t>
  </si>
  <si>
    <t>郭燕雷</t>
  </si>
  <si>
    <t>电子邮件</t>
  </si>
  <si>
    <t>guoyanlei@cct.cn</t>
  </si>
  <si>
    <t>电话</t>
  </si>
  <si>
    <t>服务公司</t>
  </si>
  <si>
    <t xml:space="preserve">三六零数字安全科技集团有限公司 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</si>
  <si>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</si>
  <si>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</si>
  <si>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</si>
  <si>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</si>
  <si>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</si>
  <si>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</si>
  <si>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</si>
  <si>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</si>
  <si>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</si>
  <si>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机票&amp;交通</t>
  </si>
  <si>
    <t>SC2124 Q   TH07SEP  PEKXMN HK1   0655 1000</t>
  </si>
  <si>
    <t>场</t>
  </si>
  <si>
    <t>次</t>
  </si>
  <si>
    <t xml:space="preserve">SC2202 E   SA16SEP  FOCPEK HK1   1515 1805  </t>
  </si>
  <si>
    <t>项</t>
  </si>
  <si>
    <t>高铁</t>
  </si>
  <si>
    <t>市内交通</t>
  </si>
  <si>
    <t>机票&amp;交通费用合计</t>
  </si>
  <si>
    <t>车辆服务</t>
  </si>
  <si>
    <t>嘉宾、参会人员酒店-展会用车</t>
  </si>
  <si>
    <t>GL8</t>
  </si>
  <si>
    <t>辆</t>
  </si>
  <si>
    <t>天</t>
  </si>
  <si>
    <t>8月31日；南京用车；13:20-23:00</t>
  </si>
  <si>
    <t>GL8超时</t>
  </si>
  <si>
    <t>小时</t>
  </si>
  <si>
    <t>9月11日；厦门用车；18:00-23:45</t>
  </si>
  <si>
    <t>GL8超公里</t>
  </si>
  <si>
    <t>公里</t>
  </si>
  <si>
    <t>公里数： 168公里</t>
  </si>
  <si>
    <t>GL8过路费</t>
  </si>
  <si>
    <t>过路费：66</t>
  </si>
  <si>
    <t>9月11日；福州用车；7:00-23:50</t>
  </si>
  <si>
    <t>7:00-23:50共17小时</t>
  </si>
  <si>
    <t>公里数：247公里</t>
  </si>
  <si>
    <t>9月12日；福州用车；09:00-13:00</t>
  </si>
  <si>
    <t>9月12日；福州用车；08:20-17:10</t>
  </si>
  <si>
    <t>08:20-17:10共1小时</t>
  </si>
  <si>
    <t>公里数:141公里</t>
  </si>
  <si>
    <t>车辆费用合计</t>
  </si>
  <si>
    <t>酒店&amp;餐饮服务</t>
  </si>
  <si>
    <t>厦门全季酒店</t>
  </si>
  <si>
    <t>9.7-9.10</t>
  </si>
  <si>
    <t>住宿费用</t>
  </si>
  <si>
    <t>餐饮费用</t>
  </si>
  <si>
    <t>其他费用</t>
  </si>
  <si>
    <t>打印</t>
  </si>
  <si>
    <t>酒店费用合计</t>
  </si>
  <si>
    <t>小计</t>
  </si>
  <si>
    <t>不含税不含服务费</t>
  </si>
  <si>
    <t>服务费</t>
  </si>
  <si>
    <t>税率</t>
  </si>
  <si>
    <t>报价（RMB）:（含税报价）</t>
  </si>
  <si>
    <t>嘉宾机票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</si>
</sst>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.00_);[Red]\(\¥#,##0.00\)"/>
    <numFmt numFmtId="177" formatCode="#,##0.000_);[Red]\(#,##0.000\)"/>
    <numFmt numFmtId="178" formatCode="#,##0.00_ ;[Red]\-#,##0.00\ "/>
    <numFmt numFmtId="179" formatCode="\¥#,##0_);[Red]\(\¥#,##0\)"/>
  </numFmts>
  <fonts count="15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11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7" fillId="3" borderId="2" xfId="0" applyNumberFormat="1" applyFont="1" applyFill="1" applyBorder="1" applyAlignment="1">
      <alignment horizontal="center" vertical="center" wrapText="1"/>
    </xf>
    <xf numFmtId="38" fontId="9" fillId="0" borderId="6" xfId="0" applyNumberFormat="1" applyFont="1" applyBorder="1" applyAlignment="1">
      <alignment horizontal="center" vertical="center" wrapText="1"/>
    </xf>
    <xf numFmtId="179" fontId="9" fillId="0" borderId="6" xfId="0" applyNumberFormat="1" applyFont="1" applyBorder="1" applyAlignment="1">
      <alignment horizontal="center" vertical="center" wrapText="1"/>
    </xf>
    <xf numFmtId="38" fontId="9" fillId="0" borderId="9" xfId="0" applyNumberFormat="1" applyFont="1" applyBorder="1" applyAlignment="1">
      <alignment horizontal="center" vertical="center" wrapText="1"/>
    </xf>
    <xf numFmtId="179" fontId="9" fillId="0" borderId="9" xfId="0" applyNumberFormat="1" applyFont="1" applyBorder="1" applyAlignment="1">
      <alignment horizontal="center" vertical="center" wrapText="1"/>
    </xf>
    <xf numFmtId="177" fontId="1" fillId="2" borderId="0" xfId="0" applyNumberFormat="1" applyFont="1" applyFill="1" applyAlignment="1">
      <alignment horizontal="center"/>
    </xf>
    <xf numFmtId="178" fontId="1" fillId="2" borderId="0" xfId="0" applyNumberFormat="1" applyFont="1" applyFill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9" fillId="0" borderId="11" xfId="0" applyNumberFormat="1" applyFont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5">
    <cellStyle name="_ET_STYLE_NoName_00_" xfId="1" xr:uid="{00000000-0005-0000-0000-000001000000}"/>
    <cellStyle name="常规" xfId="0" builtinId="0"/>
    <cellStyle name="常规 10 2" xfId="2" xr:uid="{00000000-0005-0000-0000-000024000000}"/>
    <cellStyle name="常规 3" xfId="4" xr:uid="{00000000-0005-0000-0000-000032000000}"/>
    <cellStyle name="超链接" xfId="3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7"/>
  <sheetViews>
    <sheetView showGridLines="0" tabSelected="1" workbookViewId="0">
      <selection activeCell="K29" sqref="K29"/>
    </sheetView>
  </sheetViews>
  <sheetFormatPr baseColWidth="10" defaultColWidth="17.33203125" defaultRowHeight="18"/>
  <cols>
    <col min="1" max="1" width="3.5" style="5" customWidth="1"/>
    <col min="2" max="2" width="12.5" style="5" customWidth="1"/>
    <col min="3" max="3" width="30.5" style="5" customWidth="1"/>
    <col min="4" max="4" width="39.1640625" style="6" customWidth="1"/>
    <col min="5" max="5" width="13" style="5" customWidth="1"/>
    <col min="6" max="6" width="8.6640625" style="5" customWidth="1"/>
    <col min="7" max="7" width="6.83203125" style="7" customWidth="1"/>
    <col min="8" max="8" width="5.6640625" style="5" customWidth="1"/>
    <col min="9" max="9" width="9.33203125" style="5" customWidth="1"/>
    <col min="10" max="10" width="10.6640625" style="5" customWidth="1"/>
    <col min="11" max="11" width="26.5" style="5" customWidth="1"/>
    <col min="12" max="16384" width="17.33203125" style="5"/>
  </cols>
  <sheetData>
    <row r="1" spans="2:12" s="1" customFormat="1" ht="30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2" s="1" customFormat="1">
      <c r="B2" s="8" t="s">
        <v>1</v>
      </c>
      <c r="C2" s="9" t="s">
        <v>2</v>
      </c>
      <c r="D2" s="10" t="s">
        <v>3</v>
      </c>
      <c r="E2" s="21" t="s">
        <v>4</v>
      </c>
      <c r="F2" s="10" t="s">
        <v>5</v>
      </c>
      <c r="G2" s="53" t="s">
        <v>6</v>
      </c>
      <c r="H2" s="54"/>
      <c r="I2" s="54"/>
      <c r="J2" s="54"/>
      <c r="K2" s="55"/>
    </row>
    <row r="3" spans="2:12" s="1" customFormat="1">
      <c r="B3" s="11" t="s">
        <v>7</v>
      </c>
      <c r="C3" s="12" t="s">
        <v>8</v>
      </c>
      <c r="D3" s="13" t="s">
        <v>9</v>
      </c>
      <c r="E3" s="22">
        <v>15811515220</v>
      </c>
      <c r="F3" s="13" t="s">
        <v>10</v>
      </c>
      <c r="G3" s="56" t="s">
        <v>11</v>
      </c>
      <c r="H3" s="57"/>
      <c r="I3" s="57"/>
      <c r="J3" s="57"/>
      <c r="K3" s="58"/>
    </row>
    <row r="4" spans="2:12" s="1" customFormat="1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2" s="2" customFormat="1"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23" t="s">
        <v>17</v>
      </c>
      <c r="H5" s="15" t="s">
        <v>16</v>
      </c>
      <c r="I5" s="15" t="s">
        <v>18</v>
      </c>
      <c r="J5" s="15" t="s">
        <v>19</v>
      </c>
      <c r="K5" s="30" t="s">
        <v>20</v>
      </c>
    </row>
    <row r="6" spans="2:12" s="3" customFormat="1">
      <c r="B6" s="43" t="s">
        <v>21</v>
      </c>
      <c r="C6" s="16" t="s">
        <v>65</v>
      </c>
      <c r="D6" s="16" t="s">
        <v>22</v>
      </c>
      <c r="E6" s="16">
        <v>1</v>
      </c>
      <c r="F6" s="16" t="s">
        <v>23</v>
      </c>
      <c r="G6" s="16">
        <v>1</v>
      </c>
      <c r="H6" s="16" t="s">
        <v>24</v>
      </c>
      <c r="I6" s="31">
        <v>2140</v>
      </c>
      <c r="J6" s="31">
        <f>E6*G6*I6</f>
        <v>2140</v>
      </c>
      <c r="K6" s="32"/>
    </row>
    <row r="7" spans="2:12" s="3" customFormat="1">
      <c r="B7" s="44"/>
      <c r="C7" s="16" t="s">
        <v>65</v>
      </c>
      <c r="D7" s="16" t="s">
        <v>25</v>
      </c>
      <c r="E7" s="24">
        <v>1</v>
      </c>
      <c r="F7" s="25" t="s">
        <v>26</v>
      </c>
      <c r="G7" s="24">
        <v>1</v>
      </c>
      <c r="H7" s="16" t="s">
        <v>24</v>
      </c>
      <c r="I7" s="31">
        <v>960</v>
      </c>
      <c r="J7" s="31">
        <f>E7*G7*I7</f>
        <v>960</v>
      </c>
      <c r="K7" s="32"/>
    </row>
    <row r="8" spans="2:12" s="3" customFormat="1">
      <c r="B8" s="44"/>
      <c r="C8" s="16" t="s">
        <v>65</v>
      </c>
      <c r="D8" s="16" t="s">
        <v>27</v>
      </c>
      <c r="E8" s="24">
        <v>1</v>
      </c>
      <c r="F8" s="25" t="s">
        <v>26</v>
      </c>
      <c r="G8" s="24">
        <v>1</v>
      </c>
      <c r="H8" s="16" t="s">
        <v>24</v>
      </c>
      <c r="I8" s="31">
        <v>93</v>
      </c>
      <c r="J8" s="31">
        <f>E8*G8*I8</f>
        <v>93</v>
      </c>
      <c r="K8" s="32"/>
    </row>
    <row r="9" spans="2:12" s="3" customFormat="1">
      <c r="B9" s="44"/>
      <c r="C9" s="16" t="s">
        <v>28</v>
      </c>
      <c r="D9" s="16"/>
      <c r="E9" s="24">
        <v>1</v>
      </c>
      <c r="F9" s="25" t="s">
        <v>26</v>
      </c>
      <c r="G9" s="24">
        <v>1</v>
      </c>
      <c r="H9" s="16" t="s">
        <v>24</v>
      </c>
      <c r="I9" s="31">
        <v>1056.7</v>
      </c>
      <c r="J9" s="31">
        <f>E9*G9*I9</f>
        <v>1056.7</v>
      </c>
      <c r="K9" s="32"/>
      <c r="L9" s="33"/>
    </row>
    <row r="10" spans="2:12" s="3" customFormat="1">
      <c r="B10" s="45"/>
      <c r="C10" s="48" t="s">
        <v>29</v>
      </c>
      <c r="D10" s="48"/>
      <c r="E10" s="48"/>
      <c r="F10" s="48"/>
      <c r="G10" s="48"/>
      <c r="H10" s="48"/>
      <c r="I10" s="48"/>
      <c r="J10" s="34">
        <f>SUM(J6:J9)</f>
        <v>4249.7</v>
      </c>
      <c r="K10" s="35"/>
      <c r="L10" s="33"/>
    </row>
    <row r="11" spans="2:12" s="2" customFormat="1">
      <c r="B11" s="46" t="s">
        <v>30</v>
      </c>
      <c r="C11" s="47" t="s">
        <v>31</v>
      </c>
      <c r="D11" s="18" t="s">
        <v>32</v>
      </c>
      <c r="E11" s="26">
        <v>1</v>
      </c>
      <c r="F11" s="27" t="s">
        <v>33</v>
      </c>
      <c r="G11" s="26">
        <v>1</v>
      </c>
      <c r="H11" s="27" t="s">
        <v>34</v>
      </c>
      <c r="I11" s="36">
        <v>1200</v>
      </c>
      <c r="J11" s="36">
        <f>E11*G11*I11</f>
        <v>1200</v>
      </c>
      <c r="K11" s="35" t="s">
        <v>35</v>
      </c>
    </row>
    <row r="12" spans="2:12" s="2" customFormat="1">
      <c r="B12" s="46"/>
      <c r="C12" s="47"/>
      <c r="D12" s="18" t="s">
        <v>36</v>
      </c>
      <c r="E12" s="26">
        <v>1</v>
      </c>
      <c r="F12" s="27" t="s">
        <v>37</v>
      </c>
      <c r="G12" s="26">
        <v>1</v>
      </c>
      <c r="H12" s="27" t="s">
        <v>24</v>
      </c>
      <c r="I12" s="36">
        <v>100</v>
      </c>
      <c r="J12" s="36">
        <f t="shared" ref="J12:J25" si="0">E12*G12*I12</f>
        <v>100</v>
      </c>
      <c r="K12" s="35" t="s">
        <v>35</v>
      </c>
    </row>
    <row r="13" spans="2:12" s="2" customFormat="1">
      <c r="B13" s="46"/>
      <c r="C13" s="47"/>
      <c r="D13" s="18" t="s">
        <v>32</v>
      </c>
      <c r="E13" s="26">
        <v>1</v>
      </c>
      <c r="F13" s="27" t="s">
        <v>33</v>
      </c>
      <c r="G13" s="26">
        <v>1</v>
      </c>
      <c r="H13" s="27" t="s">
        <v>34</v>
      </c>
      <c r="I13" s="36">
        <v>1200</v>
      </c>
      <c r="J13" s="36">
        <f t="shared" si="0"/>
        <v>1200</v>
      </c>
      <c r="K13" s="35" t="s">
        <v>38</v>
      </c>
    </row>
    <row r="14" spans="2:12" s="2" customFormat="1">
      <c r="B14" s="46"/>
      <c r="C14" s="47"/>
      <c r="D14" s="18" t="s">
        <v>39</v>
      </c>
      <c r="E14" s="26">
        <v>68</v>
      </c>
      <c r="F14" s="27" t="s">
        <v>40</v>
      </c>
      <c r="G14" s="26">
        <v>1</v>
      </c>
      <c r="H14" s="27" t="s">
        <v>24</v>
      </c>
      <c r="I14" s="36">
        <v>10</v>
      </c>
      <c r="J14" s="36">
        <f t="shared" si="0"/>
        <v>680</v>
      </c>
      <c r="K14" s="35" t="s">
        <v>41</v>
      </c>
    </row>
    <row r="15" spans="2:12" s="2" customFormat="1">
      <c r="B15" s="46"/>
      <c r="C15" s="47"/>
      <c r="D15" s="18" t="s">
        <v>42</v>
      </c>
      <c r="E15" s="26">
        <v>1</v>
      </c>
      <c r="F15" s="27" t="s">
        <v>26</v>
      </c>
      <c r="G15" s="26">
        <v>1</v>
      </c>
      <c r="H15" s="27" t="s">
        <v>24</v>
      </c>
      <c r="I15" s="36">
        <v>66</v>
      </c>
      <c r="J15" s="36">
        <f t="shared" si="0"/>
        <v>66</v>
      </c>
      <c r="K15" s="35" t="s">
        <v>43</v>
      </c>
    </row>
    <row r="16" spans="2:12" s="2" customFormat="1">
      <c r="B16" s="46"/>
      <c r="C16" s="47"/>
      <c r="D16" s="18" t="s">
        <v>32</v>
      </c>
      <c r="E16" s="26">
        <v>1</v>
      </c>
      <c r="F16" s="27" t="s">
        <v>33</v>
      </c>
      <c r="G16" s="26">
        <v>1</v>
      </c>
      <c r="H16" s="27" t="s">
        <v>34</v>
      </c>
      <c r="I16" s="36">
        <v>1200</v>
      </c>
      <c r="J16" s="36">
        <f t="shared" si="0"/>
        <v>1200</v>
      </c>
      <c r="K16" s="35" t="s">
        <v>44</v>
      </c>
    </row>
    <row r="17" spans="2:12" s="2" customFormat="1">
      <c r="B17" s="46"/>
      <c r="C17" s="47"/>
      <c r="D17" s="18" t="s">
        <v>36</v>
      </c>
      <c r="E17" s="26">
        <v>7</v>
      </c>
      <c r="F17" s="27" t="s">
        <v>37</v>
      </c>
      <c r="G17" s="26">
        <v>1</v>
      </c>
      <c r="H17" s="27" t="s">
        <v>24</v>
      </c>
      <c r="I17" s="36">
        <v>100</v>
      </c>
      <c r="J17" s="36">
        <f t="shared" si="0"/>
        <v>700</v>
      </c>
      <c r="K17" s="35" t="s">
        <v>45</v>
      </c>
    </row>
    <row r="18" spans="2:12" s="2" customFormat="1">
      <c r="B18" s="46"/>
      <c r="C18" s="47"/>
      <c r="D18" s="18" t="s">
        <v>39</v>
      </c>
      <c r="E18" s="26">
        <v>147</v>
      </c>
      <c r="F18" s="27" t="s">
        <v>40</v>
      </c>
      <c r="G18" s="26">
        <v>1</v>
      </c>
      <c r="H18" s="27" t="s">
        <v>24</v>
      </c>
      <c r="I18" s="36">
        <v>10</v>
      </c>
      <c r="J18" s="36">
        <f t="shared" si="0"/>
        <v>1470</v>
      </c>
      <c r="K18" s="35" t="s">
        <v>46</v>
      </c>
    </row>
    <row r="19" spans="2:12" s="2" customFormat="1">
      <c r="B19" s="46"/>
      <c r="C19" s="47"/>
      <c r="D19" s="18" t="s">
        <v>42</v>
      </c>
      <c r="E19" s="26">
        <v>1</v>
      </c>
      <c r="F19" s="27" t="s">
        <v>26</v>
      </c>
      <c r="G19" s="26">
        <v>1</v>
      </c>
      <c r="H19" s="27" t="s">
        <v>24</v>
      </c>
      <c r="I19" s="36">
        <v>66</v>
      </c>
      <c r="J19" s="36">
        <f t="shared" si="0"/>
        <v>66</v>
      </c>
      <c r="K19" s="35" t="s">
        <v>43</v>
      </c>
    </row>
    <row r="20" spans="2:12" s="2" customFormat="1">
      <c r="B20" s="46"/>
      <c r="C20" s="47"/>
      <c r="D20" s="18" t="s">
        <v>32</v>
      </c>
      <c r="E20" s="26">
        <v>1</v>
      </c>
      <c r="F20" s="27" t="s">
        <v>33</v>
      </c>
      <c r="G20" s="26">
        <v>1</v>
      </c>
      <c r="H20" s="27" t="s">
        <v>34</v>
      </c>
      <c r="I20" s="36">
        <v>1200</v>
      </c>
      <c r="J20" s="36">
        <f t="shared" si="0"/>
        <v>1200</v>
      </c>
      <c r="K20" s="35" t="s">
        <v>47</v>
      </c>
    </row>
    <row r="21" spans="2:12" s="2" customFormat="1">
      <c r="B21" s="46"/>
      <c r="C21" s="47"/>
      <c r="D21" s="18" t="s">
        <v>42</v>
      </c>
      <c r="E21" s="26">
        <v>1</v>
      </c>
      <c r="F21" s="27" t="s">
        <v>26</v>
      </c>
      <c r="G21" s="26">
        <v>1</v>
      </c>
      <c r="H21" s="27" t="s">
        <v>24</v>
      </c>
      <c r="I21" s="36">
        <v>66</v>
      </c>
      <c r="J21" s="36">
        <f t="shared" si="0"/>
        <v>66</v>
      </c>
      <c r="K21" s="35" t="s">
        <v>43</v>
      </c>
    </row>
    <row r="22" spans="2:12" s="2" customFormat="1">
      <c r="B22" s="46"/>
      <c r="C22" s="47"/>
      <c r="D22" s="18" t="s">
        <v>32</v>
      </c>
      <c r="E22" s="26">
        <v>1</v>
      </c>
      <c r="F22" s="27" t="s">
        <v>33</v>
      </c>
      <c r="G22" s="26">
        <v>1</v>
      </c>
      <c r="H22" s="27" t="s">
        <v>34</v>
      </c>
      <c r="I22" s="36">
        <v>1200</v>
      </c>
      <c r="J22" s="36">
        <f t="shared" si="0"/>
        <v>1200</v>
      </c>
      <c r="K22" s="35" t="s">
        <v>48</v>
      </c>
    </row>
    <row r="23" spans="2:12" s="2" customFormat="1">
      <c r="B23" s="46"/>
      <c r="C23" s="47"/>
      <c r="D23" s="18" t="s">
        <v>36</v>
      </c>
      <c r="E23" s="26">
        <v>1</v>
      </c>
      <c r="F23" s="27" t="s">
        <v>37</v>
      </c>
      <c r="G23" s="26">
        <v>1</v>
      </c>
      <c r="H23" s="27" t="s">
        <v>24</v>
      </c>
      <c r="I23" s="36">
        <v>100</v>
      </c>
      <c r="J23" s="36">
        <f t="shared" si="0"/>
        <v>100</v>
      </c>
      <c r="K23" s="35" t="s">
        <v>49</v>
      </c>
    </row>
    <row r="24" spans="2:12" s="2" customFormat="1">
      <c r="B24" s="46"/>
      <c r="C24" s="47"/>
      <c r="D24" s="18" t="s">
        <v>39</v>
      </c>
      <c r="E24" s="26">
        <v>41</v>
      </c>
      <c r="F24" s="27" t="s">
        <v>40</v>
      </c>
      <c r="G24" s="26">
        <v>1</v>
      </c>
      <c r="H24" s="27" t="s">
        <v>24</v>
      </c>
      <c r="I24" s="36">
        <v>10</v>
      </c>
      <c r="J24" s="36">
        <f t="shared" si="0"/>
        <v>410</v>
      </c>
      <c r="K24" s="35" t="s">
        <v>50</v>
      </c>
    </row>
    <row r="25" spans="2:12" s="2" customFormat="1">
      <c r="B25" s="46"/>
      <c r="C25" s="47"/>
      <c r="D25" s="18" t="s">
        <v>42</v>
      </c>
      <c r="E25" s="26">
        <v>1</v>
      </c>
      <c r="F25" s="27" t="s">
        <v>26</v>
      </c>
      <c r="G25" s="26">
        <v>1</v>
      </c>
      <c r="H25" s="27" t="s">
        <v>24</v>
      </c>
      <c r="I25" s="36">
        <v>66</v>
      </c>
      <c r="J25" s="36">
        <f t="shared" si="0"/>
        <v>66</v>
      </c>
      <c r="K25" s="35" t="s">
        <v>43</v>
      </c>
    </row>
    <row r="26" spans="2:12" s="3" customFormat="1">
      <c r="B26" s="46"/>
      <c r="C26" s="48" t="s">
        <v>51</v>
      </c>
      <c r="D26" s="48"/>
      <c r="E26" s="48"/>
      <c r="F26" s="48"/>
      <c r="G26" s="48"/>
      <c r="H26" s="48"/>
      <c r="I26" s="48"/>
      <c r="J26" s="34">
        <f>SUM(J11:J25)</f>
        <v>9724</v>
      </c>
      <c r="K26" s="35"/>
    </row>
    <row r="27" spans="2:12" s="3" customFormat="1">
      <c r="B27" s="43" t="s">
        <v>52</v>
      </c>
      <c r="C27" s="16" t="s">
        <v>53</v>
      </c>
      <c r="D27" s="16" t="s">
        <v>54</v>
      </c>
      <c r="E27" s="16">
        <v>1</v>
      </c>
      <c r="F27" s="16" t="s">
        <v>26</v>
      </c>
      <c r="G27" s="16">
        <v>1</v>
      </c>
      <c r="H27" s="16" t="s">
        <v>24</v>
      </c>
      <c r="I27" s="31">
        <v>1085</v>
      </c>
      <c r="J27" s="31">
        <f>E27*G27*I27</f>
        <v>1085</v>
      </c>
      <c r="K27" s="32"/>
    </row>
    <row r="28" spans="2:12" s="3" customFormat="1">
      <c r="B28" s="44"/>
      <c r="C28" s="16" t="s">
        <v>55</v>
      </c>
      <c r="D28" s="16"/>
      <c r="E28" s="24">
        <v>1</v>
      </c>
      <c r="F28" s="25" t="s">
        <v>26</v>
      </c>
      <c r="G28" s="24">
        <v>1</v>
      </c>
      <c r="H28" s="25" t="s">
        <v>24</v>
      </c>
      <c r="I28" s="31">
        <v>3304.4</v>
      </c>
      <c r="J28" s="31">
        <f>E28*G28*I28</f>
        <v>3304.4</v>
      </c>
      <c r="K28" s="32"/>
    </row>
    <row r="29" spans="2:12" s="3" customFormat="1">
      <c r="B29" s="44"/>
      <c r="C29" s="16" t="s">
        <v>56</v>
      </c>
      <c r="D29" s="16"/>
      <c r="E29" s="24">
        <v>1</v>
      </c>
      <c r="F29" s="25" t="s">
        <v>26</v>
      </c>
      <c r="G29" s="24">
        <v>1</v>
      </c>
      <c r="H29" s="25" t="s">
        <v>24</v>
      </c>
      <c r="I29" s="31">
        <v>766.2</v>
      </c>
      <c r="J29" s="31">
        <f>E29*G29*I29</f>
        <v>766.2</v>
      </c>
      <c r="K29" s="32"/>
    </row>
    <row r="30" spans="2:12" s="3" customFormat="1">
      <c r="B30" s="44"/>
      <c r="C30" s="16" t="s">
        <v>57</v>
      </c>
      <c r="D30" s="16" t="s">
        <v>58</v>
      </c>
      <c r="E30" s="24">
        <v>1</v>
      </c>
      <c r="F30" s="25" t="s">
        <v>26</v>
      </c>
      <c r="G30" s="24">
        <v>1</v>
      </c>
      <c r="H30" s="25" t="s">
        <v>24</v>
      </c>
      <c r="I30" s="31">
        <v>120</v>
      </c>
      <c r="J30" s="31">
        <f>E30*G30*I30</f>
        <v>120</v>
      </c>
      <c r="K30" s="32"/>
      <c r="L30" s="33"/>
    </row>
    <row r="31" spans="2:12" s="3" customFormat="1">
      <c r="B31" s="45"/>
      <c r="C31" s="48" t="s">
        <v>59</v>
      </c>
      <c r="D31" s="48"/>
      <c r="E31" s="48"/>
      <c r="F31" s="48"/>
      <c r="G31" s="48"/>
      <c r="H31" s="48"/>
      <c r="I31" s="48"/>
      <c r="J31" s="34">
        <f>SUM(J27:J30)</f>
        <v>5275.5999999999995</v>
      </c>
      <c r="K31" s="35"/>
      <c r="L31" s="33"/>
    </row>
    <row r="32" spans="2:12" s="4" customFormat="1">
      <c r="B32" s="19" t="s">
        <v>60</v>
      </c>
      <c r="C32" s="49" t="s">
        <v>61</v>
      </c>
      <c r="D32" s="50"/>
      <c r="E32" s="50"/>
      <c r="F32" s="50"/>
      <c r="G32" s="50"/>
      <c r="H32" s="50"/>
      <c r="I32" s="51"/>
      <c r="J32" s="34">
        <f>J26+J31+J10</f>
        <v>19249.3</v>
      </c>
      <c r="K32" s="37"/>
    </row>
    <row r="33" spans="2:11" s="4" customFormat="1">
      <c r="B33" s="20" t="s">
        <v>62</v>
      </c>
      <c r="C33" s="49">
        <v>0.1</v>
      </c>
      <c r="D33" s="50"/>
      <c r="E33" s="50"/>
      <c r="F33" s="50"/>
      <c r="G33" s="50"/>
      <c r="H33" s="50"/>
      <c r="I33" s="51"/>
      <c r="J33" s="34">
        <f>J32*C33</f>
        <v>1924.93</v>
      </c>
      <c r="K33" s="38"/>
    </row>
    <row r="34" spans="2:11" s="4" customFormat="1">
      <c r="B34" s="17" t="s">
        <v>63</v>
      </c>
      <c r="C34" s="49">
        <v>0.06</v>
      </c>
      <c r="D34" s="50"/>
      <c r="E34" s="50"/>
      <c r="F34" s="50"/>
      <c r="G34" s="50"/>
      <c r="H34" s="50"/>
      <c r="I34" s="51"/>
      <c r="J34" s="34">
        <f>(J32+J33)*C34</f>
        <v>1270.4538</v>
      </c>
      <c r="K34" s="38"/>
    </row>
    <row r="35" spans="2:11" s="4" customFormat="1">
      <c r="B35" s="41" t="s">
        <v>64</v>
      </c>
      <c r="C35" s="42"/>
      <c r="D35" s="42"/>
      <c r="E35" s="42"/>
      <c r="F35" s="42"/>
      <c r="G35" s="42"/>
      <c r="H35" s="42"/>
      <c r="I35" s="42"/>
      <c r="J35" s="39">
        <f>J32+J33+J34</f>
        <v>22444.683799999999</v>
      </c>
      <c r="K35" s="40"/>
    </row>
    <row r="36" spans="2:11">
      <c r="D36" s="5"/>
      <c r="H36" s="28"/>
    </row>
    <row r="37" spans="2:11">
      <c r="D37" s="5"/>
      <c r="H37" s="29"/>
    </row>
    <row r="38" spans="2:11">
      <c r="D38" s="5"/>
    </row>
    <row r="39" spans="2:11">
      <c r="D39" s="5"/>
    </row>
    <row r="40" spans="2:11">
      <c r="D40" s="5"/>
    </row>
    <row r="41" spans="2:11">
      <c r="D41" s="5"/>
    </row>
    <row r="42" spans="2:11">
      <c r="D42" s="5"/>
    </row>
    <row r="43" spans="2:11">
      <c r="D43" s="5"/>
    </row>
    <row r="44" spans="2:11">
      <c r="D44" s="5"/>
    </row>
    <row r="45" spans="2:11">
      <c r="D45" s="5"/>
    </row>
    <row r="46" spans="2:11">
      <c r="D46" s="5"/>
    </row>
    <row r="47" spans="2:11">
      <c r="D47" s="5"/>
    </row>
    <row r="48" spans="2:11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7">
      <c r="D113" s="5"/>
    </row>
    <row r="114" spans="4:7">
      <c r="D114" s="5"/>
    </row>
    <row r="115" spans="4:7">
      <c r="D115" s="5"/>
    </row>
    <row r="120" spans="4:7">
      <c r="D120" s="5"/>
      <c r="G120" s="5"/>
    </row>
    <row r="121" spans="4:7">
      <c r="D121" s="5"/>
      <c r="G121" s="5"/>
    </row>
    <row r="122" spans="4:7">
      <c r="D122" s="5"/>
      <c r="G122" s="5"/>
    </row>
    <row r="123" spans="4:7">
      <c r="D123" s="5"/>
      <c r="G123" s="5"/>
    </row>
    <row r="124" spans="4:7">
      <c r="D124" s="5"/>
      <c r="G124" s="5"/>
    </row>
    <row r="125" spans="4:7">
      <c r="D125" s="5"/>
      <c r="G125" s="5"/>
    </row>
    <row r="126" spans="4:7">
      <c r="D126" s="5"/>
      <c r="G126" s="5"/>
    </row>
    <row r="127" spans="4:7">
      <c r="D127" s="5"/>
      <c r="G127" s="5"/>
    </row>
    <row r="128" spans="4:7">
      <c r="D128" s="5"/>
      <c r="G128" s="5"/>
    </row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</sheetData>
  <mergeCells count="15">
    <mergeCell ref="B1:K1"/>
    <mergeCell ref="G2:K2"/>
    <mergeCell ref="G3:K3"/>
    <mergeCell ref="B4:K4"/>
    <mergeCell ref="C10:I10"/>
    <mergeCell ref="B35:I35"/>
    <mergeCell ref="B6:B10"/>
    <mergeCell ref="B11:B26"/>
    <mergeCell ref="B27:B31"/>
    <mergeCell ref="C11:C25"/>
    <mergeCell ref="C26:I26"/>
    <mergeCell ref="C31:I31"/>
    <mergeCell ref="C32:I32"/>
    <mergeCell ref="C33:I33"/>
    <mergeCell ref="C34:I34"/>
  </mergeCells>
  <phoneticPr fontId="14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33880</cp:lastModifiedBy>
  <dcterms:created xsi:type="dcterms:W3CDTF">2006-09-16T08:00:00Z</dcterms:created>
  <dcterms:modified xsi:type="dcterms:W3CDTF">2023-09-21T09:03:38Z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2052-5.4.0.7913</vt:lpwstr>
  </property>
</Properties>
</file>