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29"/>
  <workbookPr/>
  <mc:AlternateContent xmlns:mc="http://schemas.openxmlformats.org/markup-compatibility/2006">
    <mc:Choice Requires="x15">
      <x15ac:absPath xmlns:x15ac="http://schemas.microsoft.com/office/spreadsheetml/2010/11/ac" url="D:\康辉工作\2022年\0919 字节 杭州\闭门会\结算\"/>
    </mc:Choice>
  </mc:AlternateContent>
  <xr:revisionPtr revIDLastSave="0" documentId="13_ncr:1_{88CF4361-9A83-47B0-B9D6-EEC3CAC0982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结算单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9" i="5" l="1"/>
  <c r="H17" i="5" l="1"/>
  <c r="H15" i="5"/>
  <c r="H13" i="5"/>
  <c r="H12" i="5"/>
  <c r="H10" i="5"/>
  <c r="H9" i="5"/>
  <c r="H18" i="5" l="1"/>
  <c r="H11" i="5"/>
  <c r="H7" i="5"/>
  <c r="H16" i="5"/>
  <c r="H14" i="5"/>
  <c r="H8" i="5"/>
  <c r="H20" i="5" l="1"/>
</calcChain>
</file>

<file path=xl/sharedStrings.xml><?xml version="1.0" encoding="utf-8"?>
<sst xmlns="http://schemas.openxmlformats.org/spreadsheetml/2006/main" count="54" uniqueCount="47">
  <si>
    <t>活动信息：抖音电商服饰大会</t>
  </si>
  <si>
    <t>供应商名称：康辉集团北京国际会议展览有限公司</t>
  </si>
  <si>
    <t>项目</t>
  </si>
  <si>
    <t>内容</t>
  </si>
  <si>
    <t>单价</t>
  </si>
  <si>
    <t>单位</t>
  </si>
  <si>
    <t>数量</t>
  </si>
  <si>
    <t>天数/使用次数</t>
  </si>
  <si>
    <t>小计</t>
  </si>
  <si>
    <t>备注</t>
  </si>
  <si>
    <t>桌餐</t>
  </si>
  <si>
    <t>元/桌</t>
  </si>
  <si>
    <t>杭州祈利酒店 文化中心一楼 桑澜厅</t>
  </si>
  <si>
    <t>交通</t>
  </si>
  <si>
    <t>元/趟</t>
  </si>
  <si>
    <t>场地</t>
  </si>
  <si>
    <t>闭门会</t>
  </si>
  <si>
    <t>元/场</t>
  </si>
  <si>
    <t>5%服务费</t>
  </si>
  <si>
    <t>6%增值税金</t>
  </si>
  <si>
    <t>合计：</t>
  </si>
  <si>
    <t>活动日期：9.19-9.20</t>
  </si>
  <si>
    <t>摆渡车-考斯特</t>
  </si>
  <si>
    <t>房间</t>
    <phoneticPr fontId="6" type="noConversion"/>
  </si>
  <si>
    <t>住宿</t>
    <phoneticPr fontId="6" type="noConversion"/>
  </si>
  <si>
    <t>元/间夜</t>
    <phoneticPr fontId="6" type="noConversion"/>
  </si>
  <si>
    <t>工作餐</t>
    <phoneticPr fontId="6" type="noConversion"/>
  </si>
  <si>
    <t>元/份</t>
    <phoneticPr fontId="6" type="noConversion"/>
  </si>
  <si>
    <t>闭门会：万源厅   座位： 4桌*9人，长桌 鱼骨排列
需要有投影仪 &amp; 话筒 &amp; 音响，每组座位边上有一个白板+白板笔
9月19日 下午+9月20日上午半天</t>
    <phoneticPr fontId="6" type="noConversion"/>
  </si>
  <si>
    <t>咖啡</t>
    <phoneticPr fontId="6" type="noConversion"/>
  </si>
  <si>
    <t>元/次</t>
    <phoneticPr fontId="6" type="noConversion"/>
  </si>
  <si>
    <t>9月19日一次，20日一次</t>
    <phoneticPr fontId="6" type="noConversion"/>
  </si>
  <si>
    <t>餐费</t>
    <phoneticPr fontId="6" type="noConversion"/>
  </si>
  <si>
    <t>元</t>
    <phoneticPr fontId="6" type="noConversion"/>
  </si>
  <si>
    <t>外卖点餐</t>
    <phoneticPr fontId="6" type="noConversion"/>
  </si>
  <si>
    <t>采买费</t>
    <phoneticPr fontId="6" type="noConversion"/>
  </si>
  <si>
    <t>制作费</t>
    <phoneticPr fontId="6" type="noConversion"/>
  </si>
  <si>
    <t>桌卡</t>
    <phoneticPr fontId="6" type="noConversion"/>
  </si>
  <si>
    <t>人员费</t>
    <phoneticPr fontId="6" type="noConversion"/>
  </si>
  <si>
    <t>速记人员</t>
    <phoneticPr fontId="6" type="noConversion"/>
  </si>
  <si>
    <t>元/人</t>
    <phoneticPr fontId="6" type="noConversion"/>
  </si>
  <si>
    <t>1辆考斯特运输参与闭门会的30位嘉宾                        
下午：闭门会-大会</t>
    <phoneticPr fontId="6" type="noConversion"/>
  </si>
  <si>
    <t>红酒</t>
    <phoneticPr fontId="6" type="noConversion"/>
  </si>
  <si>
    <t>6瓶红酒</t>
    <phoneticPr fontId="6" type="noConversion"/>
  </si>
  <si>
    <t>4张桌卡</t>
    <phoneticPr fontId="6" type="noConversion"/>
  </si>
  <si>
    <t>项目结算单</t>
    <phoneticPr fontId="6" type="noConversion"/>
  </si>
  <si>
    <t>9月20日 15份，9月20日 15份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</si>
</sst>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76" formatCode="0_);[Red]\(0\)"/>
  </numFmts>
  <fonts count="9" x14ac:knownFonts="1">
    <font>
      <sz val="11"/>
      <color theme="1"/>
      <name val="等线"/>
      <charset val="134"/>
      <scheme val="minor"/>
    </font>
    <font>
      <sz val="20"/>
      <name val="微软雅黑"/>
      <charset val="134"/>
    </font>
    <font>
      <sz val="10"/>
      <name val="微软雅黑"/>
      <charset val="134"/>
    </font>
    <font>
      <sz val="11"/>
      <color indexed="8"/>
      <name val="微软雅黑"/>
      <charset val="134"/>
    </font>
    <font>
      <b/>
      <sz val="12"/>
      <name val="微软雅黑"/>
      <charset val="134"/>
    </font>
    <font>
      <b/>
      <sz val="20"/>
      <name val="微软雅黑"/>
      <charset val="134"/>
    </font>
    <font>
      <sz val="9"/>
      <name val="等线"/>
      <family val="3"/>
      <charset val="134"/>
      <scheme val="minor"/>
    </font>
    <font>
      <sz val="10"/>
      <name val="微软雅黑"/>
      <family val="2"/>
      <charset val="134"/>
    </font>
    <font>
      <b/>
      <sz val="20"/>
      <name val="微软雅黑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left" vertical="center"/>
    </xf>
    <xf numFmtId="40" fontId="2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horizontal="righ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40" fontId="2" fillId="2" borderId="6" xfId="0" applyNumberFormat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43" fontId="2" fillId="2" borderId="6" xfId="0" applyNumberFormat="1" applyFont="1" applyFill="1" applyBorder="1" applyAlignment="1">
      <alignment horizontal="center" vertical="center"/>
    </xf>
    <xf numFmtId="176" fontId="2" fillId="2" borderId="6" xfId="0" applyNumberFormat="1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43" fontId="4" fillId="2" borderId="16" xfId="0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40" fontId="2" fillId="2" borderId="0" xfId="0" applyNumberFormat="1" applyFont="1" applyFill="1" applyBorder="1" applyAlignment="1">
      <alignment vertical="center"/>
    </xf>
    <xf numFmtId="176" fontId="2" fillId="2" borderId="0" xfId="0" applyNumberFormat="1" applyFont="1" applyFill="1" applyBorder="1" applyAlignment="1">
      <alignment vertical="center"/>
    </xf>
    <xf numFmtId="43" fontId="2" fillId="2" borderId="0" xfId="0" applyNumberFormat="1" applyFont="1" applyFill="1" applyBorder="1" applyAlignment="1">
      <alignment vertical="center"/>
    </xf>
    <xf numFmtId="0" fontId="2" fillId="2" borderId="0" xfId="0" applyFont="1" applyFill="1" applyBorder="1" applyAlignment="1">
      <alignment horizontal="center" vertical="center"/>
    </xf>
    <xf numFmtId="43" fontId="2" fillId="2" borderId="0" xfId="0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left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left" vertical="center"/>
    </xf>
    <xf numFmtId="0" fontId="7" fillId="2" borderId="19" xfId="0" applyFont="1" applyFill="1" applyBorder="1" applyAlignment="1">
      <alignment horizontal="left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left" vertical="center"/>
    </xf>
    <xf numFmtId="0" fontId="7" fillId="2" borderId="7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58" fontId="2" fillId="2" borderId="10" xfId="0" applyNumberFormat="1" applyFont="1" applyFill="1" applyBorder="1" applyAlignment="1">
      <alignment horizontal="center" vertical="center" wrapText="1"/>
    </xf>
    <xf numFmtId="58" fontId="2" fillId="2" borderId="11" xfId="0" applyNumberFormat="1" applyFont="1" applyFill="1" applyBorder="1" applyAlignment="1">
      <alignment horizontal="center" vertical="center" wrapText="1"/>
    </xf>
    <xf numFmtId="58" fontId="2" fillId="2" borderId="12" xfId="0" applyNumberFormat="1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18" xfId="0" applyFont="1" applyFill="1" applyBorder="1" applyAlignment="1">
      <alignment horizontal="left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31"/>
  <sheetViews>
    <sheetView tabSelected="1" topLeftCell="A2" workbookViewId="0">
      <selection activeCell="D16" sqref="D16"/>
    </sheetView>
  </sheetViews>
  <sheetFormatPr defaultColWidth="10.6640625" defaultRowHeight="15" x14ac:dyDescent="0.25"/>
  <cols>
    <col min="1" max="1" width="1.109375" style="5" customWidth="1"/>
    <col min="2" max="2" width="11.44140625" style="6" customWidth="1"/>
    <col min="3" max="3" width="20.5546875" style="5" customWidth="1"/>
    <col min="4" max="4" width="12.5546875" style="7" customWidth="1"/>
    <col min="5" max="5" width="9.6640625" style="2" customWidth="1"/>
    <col min="6" max="6" width="8.109375" style="5" customWidth="1"/>
    <col min="7" max="7" width="14" style="2" bestFit="1" customWidth="1"/>
    <col min="8" max="8" width="14.109375" style="8" customWidth="1"/>
    <col min="9" max="9" width="50.88671875" style="5" customWidth="1"/>
    <col min="10" max="10" width="12.109375" style="5" customWidth="1"/>
    <col min="11" max="248" width="8.109375" style="5" customWidth="1"/>
    <col min="249" max="249" width="3.77734375" style="5" customWidth="1"/>
    <col min="250" max="250" width="12.109375" style="5" customWidth="1"/>
    <col min="251" max="251" width="14.33203125" style="5" customWidth="1"/>
    <col min="252" max="16384" width="10.6640625" style="5"/>
  </cols>
  <sheetData>
    <row r="2" spans="2:9" s="1" customFormat="1" ht="40.049999999999997" customHeight="1" x14ac:dyDescent="0.25">
      <c r="B2" s="47" t="s">
        <v>45</v>
      </c>
      <c r="C2" s="48"/>
      <c r="D2" s="48"/>
      <c r="E2" s="48"/>
      <c r="F2" s="48"/>
      <c r="G2" s="48"/>
      <c r="H2" s="48"/>
      <c r="I2" s="49"/>
    </row>
    <row r="3" spans="2:9" s="1" customFormat="1" ht="19.95" customHeight="1" x14ac:dyDescent="0.25">
      <c r="B3" s="50" t="s">
        <v>0</v>
      </c>
      <c r="C3" s="51"/>
      <c r="D3" s="51"/>
      <c r="E3" s="51"/>
      <c r="F3" s="51"/>
      <c r="G3" s="51"/>
      <c r="H3" s="51"/>
      <c r="I3" s="52"/>
    </row>
    <row r="4" spans="2:9" s="1" customFormat="1" ht="19.95" customHeight="1" x14ac:dyDescent="0.25">
      <c r="B4" s="9" t="s">
        <v>21</v>
      </c>
      <c r="C4" s="10"/>
      <c r="D4" s="10"/>
      <c r="E4" s="10"/>
      <c r="F4" s="10"/>
      <c r="G4" s="10"/>
      <c r="H4" s="10"/>
      <c r="I4" s="26"/>
    </row>
    <row r="5" spans="2:9" s="1" customFormat="1" ht="19.95" customHeight="1" x14ac:dyDescent="0.25">
      <c r="B5" s="50" t="s">
        <v>1</v>
      </c>
      <c r="C5" s="51"/>
      <c r="D5" s="51"/>
      <c r="E5" s="51"/>
      <c r="F5" s="51"/>
      <c r="G5" s="51"/>
      <c r="H5" s="51"/>
      <c r="I5" s="52"/>
    </row>
    <row r="6" spans="2:9" s="2" customFormat="1" ht="18" customHeight="1" x14ac:dyDescent="0.25">
      <c r="B6" s="11" t="s">
        <v>2</v>
      </c>
      <c r="C6" s="12" t="s">
        <v>3</v>
      </c>
      <c r="D6" s="13" t="s">
        <v>4</v>
      </c>
      <c r="E6" s="12" t="s">
        <v>5</v>
      </c>
      <c r="F6" s="12" t="s">
        <v>6</v>
      </c>
      <c r="G6" s="14" t="s">
        <v>7</v>
      </c>
      <c r="H6" s="15" t="s">
        <v>8</v>
      </c>
      <c r="I6" s="27" t="s">
        <v>9</v>
      </c>
    </row>
    <row r="7" spans="2:9" s="2" customFormat="1" ht="18" customHeight="1" x14ac:dyDescent="0.25">
      <c r="B7" s="30" t="s">
        <v>24</v>
      </c>
      <c r="C7" s="31" t="s">
        <v>23</v>
      </c>
      <c r="D7" s="13">
        <v>700</v>
      </c>
      <c r="E7" s="31" t="s">
        <v>25</v>
      </c>
      <c r="F7" s="12"/>
      <c r="G7" s="14"/>
      <c r="H7" s="15">
        <f t="shared" ref="H7:H16" si="0">F7*G7*D7</f>
        <v>0</v>
      </c>
      <c r="I7" s="32"/>
    </row>
    <row r="8" spans="2:9" s="2" customFormat="1" ht="18" customHeight="1" x14ac:dyDescent="0.25">
      <c r="B8" s="11" t="s">
        <v>10</v>
      </c>
      <c r="C8" s="14" t="s">
        <v>10</v>
      </c>
      <c r="D8" s="13">
        <v>3176</v>
      </c>
      <c r="E8" s="12" t="s">
        <v>11</v>
      </c>
      <c r="F8" s="16">
        <v>4</v>
      </c>
      <c r="G8" s="14">
        <v>1</v>
      </c>
      <c r="H8" s="15">
        <f t="shared" si="0"/>
        <v>12704</v>
      </c>
      <c r="I8" s="33" t="s">
        <v>12</v>
      </c>
    </row>
    <row r="9" spans="2:9" s="2" customFormat="1" ht="18" customHeight="1" x14ac:dyDescent="0.25">
      <c r="B9" s="37" t="s">
        <v>29</v>
      </c>
      <c r="C9" s="35" t="s">
        <v>29</v>
      </c>
      <c r="D9" s="13">
        <v>960</v>
      </c>
      <c r="E9" s="31" t="s">
        <v>30</v>
      </c>
      <c r="F9" s="16">
        <v>1</v>
      </c>
      <c r="G9" s="14">
        <v>2</v>
      </c>
      <c r="H9" s="15">
        <f t="shared" si="0"/>
        <v>1920</v>
      </c>
      <c r="I9" s="36" t="s">
        <v>31</v>
      </c>
    </row>
    <row r="10" spans="2:9" s="2" customFormat="1" ht="18" customHeight="1" x14ac:dyDescent="0.25">
      <c r="B10" s="37" t="s">
        <v>32</v>
      </c>
      <c r="C10" s="35" t="s">
        <v>32</v>
      </c>
      <c r="D10" s="13">
        <v>225.2</v>
      </c>
      <c r="E10" s="31" t="s">
        <v>33</v>
      </c>
      <c r="F10" s="16">
        <v>1</v>
      </c>
      <c r="G10" s="14">
        <v>1</v>
      </c>
      <c r="H10" s="15">
        <f t="shared" si="0"/>
        <v>225.2</v>
      </c>
      <c r="I10" s="36" t="s">
        <v>34</v>
      </c>
    </row>
    <row r="11" spans="2:9" s="2" customFormat="1" ht="18" customHeight="1" x14ac:dyDescent="0.25">
      <c r="B11" s="37" t="s">
        <v>26</v>
      </c>
      <c r="C11" s="35" t="s">
        <v>26</v>
      </c>
      <c r="D11" s="13">
        <v>50</v>
      </c>
      <c r="E11" s="31" t="s">
        <v>27</v>
      </c>
      <c r="F11" s="16">
        <v>15</v>
      </c>
      <c r="G11" s="14">
        <v>2</v>
      </c>
      <c r="H11" s="15">
        <f t="shared" si="0"/>
        <v>1500</v>
      </c>
      <c r="I11" s="36" t="s">
        <v>46</v>
      </c>
    </row>
    <row r="12" spans="2:9" s="2" customFormat="1" ht="18" customHeight="1" x14ac:dyDescent="0.25">
      <c r="B12" s="37" t="s">
        <v>35</v>
      </c>
      <c r="C12" s="35" t="s">
        <v>42</v>
      </c>
      <c r="D12" s="13">
        <v>2967</v>
      </c>
      <c r="E12" s="31" t="s">
        <v>30</v>
      </c>
      <c r="F12" s="16">
        <v>1</v>
      </c>
      <c r="G12" s="14">
        <v>1</v>
      </c>
      <c r="H12" s="15">
        <f t="shared" si="0"/>
        <v>2967</v>
      </c>
      <c r="I12" s="36" t="s">
        <v>43</v>
      </c>
    </row>
    <row r="13" spans="2:9" s="2" customFormat="1" ht="18" customHeight="1" x14ac:dyDescent="0.25">
      <c r="B13" s="37" t="s">
        <v>36</v>
      </c>
      <c r="C13" s="35" t="s">
        <v>37</v>
      </c>
      <c r="D13" s="13">
        <v>8</v>
      </c>
      <c r="E13" s="31" t="s">
        <v>33</v>
      </c>
      <c r="F13" s="16">
        <v>1</v>
      </c>
      <c r="G13" s="14">
        <v>1</v>
      </c>
      <c r="H13" s="15">
        <f t="shared" si="0"/>
        <v>8</v>
      </c>
      <c r="I13" s="36" t="s">
        <v>44</v>
      </c>
    </row>
    <row r="14" spans="2:9" s="2" customFormat="1" ht="30" x14ac:dyDescent="0.25">
      <c r="B14" s="38" t="s">
        <v>13</v>
      </c>
      <c r="C14" s="17" t="s">
        <v>22</v>
      </c>
      <c r="D14" s="13">
        <v>800</v>
      </c>
      <c r="E14" s="12" t="s">
        <v>14</v>
      </c>
      <c r="F14" s="16">
        <v>1</v>
      </c>
      <c r="G14" s="14">
        <v>1</v>
      </c>
      <c r="H14" s="15">
        <f t="shared" si="0"/>
        <v>800</v>
      </c>
      <c r="I14" s="34" t="s">
        <v>41</v>
      </c>
    </row>
    <row r="15" spans="2:9" s="2" customFormat="1" x14ac:dyDescent="0.25">
      <c r="B15" s="40" t="s">
        <v>38</v>
      </c>
      <c r="C15" s="35" t="s">
        <v>39</v>
      </c>
      <c r="D15" s="13">
        <v>1200</v>
      </c>
      <c r="E15" s="31" t="s">
        <v>40</v>
      </c>
      <c r="F15" s="16">
        <v>1</v>
      </c>
      <c r="G15" s="14">
        <v>2</v>
      </c>
      <c r="H15" s="15">
        <f t="shared" si="0"/>
        <v>2400</v>
      </c>
      <c r="I15" s="34"/>
    </row>
    <row r="16" spans="2:9" s="2" customFormat="1" ht="60" x14ac:dyDescent="0.25">
      <c r="B16" s="39" t="s">
        <v>15</v>
      </c>
      <c r="C16" s="17" t="s">
        <v>16</v>
      </c>
      <c r="D16" s="13">
        <v>9000</v>
      </c>
      <c r="E16" s="12" t="s">
        <v>17</v>
      </c>
      <c r="F16" s="16">
        <v>1</v>
      </c>
      <c r="G16" s="14">
        <v>2</v>
      </c>
      <c r="H16" s="15">
        <f t="shared" si="0"/>
        <v>18000</v>
      </c>
      <c r="I16" s="34" t="s">
        <v>28</v>
      </c>
    </row>
    <row r="17" spans="2:9" s="2" customFormat="1" ht="18" customHeight="1" x14ac:dyDescent="0.25">
      <c r="B17" s="53" t="s">
        <v>8</v>
      </c>
      <c r="C17" s="54"/>
      <c r="D17" s="54"/>
      <c r="E17" s="54"/>
      <c r="F17" s="54"/>
      <c r="G17" s="55"/>
      <c r="H17" s="15">
        <f>SUM(H7:H16)</f>
        <v>40524.199999999997</v>
      </c>
      <c r="I17" s="28"/>
    </row>
    <row r="18" spans="2:9" s="3" customFormat="1" ht="18" customHeight="1" x14ac:dyDescent="0.25">
      <c r="B18" s="56" t="s">
        <v>18</v>
      </c>
      <c r="C18" s="57"/>
      <c r="D18" s="57"/>
      <c r="E18" s="57"/>
      <c r="F18" s="57"/>
      <c r="G18" s="58"/>
      <c r="H18" s="15">
        <f>H17*0.05</f>
        <v>2026.21</v>
      </c>
      <c r="I18" s="28"/>
    </row>
    <row r="19" spans="2:9" s="3" customFormat="1" ht="18" customHeight="1" x14ac:dyDescent="0.25">
      <c r="B19" s="41" t="s">
        <v>19</v>
      </c>
      <c r="C19" s="42"/>
      <c r="D19" s="42"/>
      <c r="E19" s="42"/>
      <c r="F19" s="42"/>
      <c r="G19" s="43"/>
      <c r="H19" s="15">
        <f>(H17+H18-H16)*0.06</f>
        <v>1473.0245999999997</v>
      </c>
      <c r="I19" s="28"/>
    </row>
    <row r="20" spans="2:9" s="4" customFormat="1" ht="18" customHeight="1" x14ac:dyDescent="0.25">
      <c r="B20" s="44" t="s">
        <v>20</v>
      </c>
      <c r="C20" s="45"/>
      <c r="D20" s="45"/>
      <c r="E20" s="45"/>
      <c r="F20" s="45"/>
      <c r="G20" s="46"/>
      <c r="H20" s="18">
        <f>SUM(H17:H19)</f>
        <v>44023.434599999993</v>
      </c>
      <c r="I20" s="29"/>
    </row>
    <row r="23" spans="2:9" x14ac:dyDescent="0.25">
      <c r="B23" s="19"/>
      <c r="C23" s="19"/>
      <c r="D23" s="20"/>
      <c r="E23" s="19"/>
      <c r="F23" s="21"/>
      <c r="G23" s="19"/>
      <c r="H23" s="22"/>
      <c r="I23" s="19"/>
    </row>
    <row r="24" spans="2:9" x14ac:dyDescent="0.25">
      <c r="B24" s="19"/>
      <c r="C24" s="19"/>
      <c r="D24" s="20"/>
      <c r="E24" s="19"/>
      <c r="F24" s="21"/>
      <c r="G24" s="19"/>
      <c r="H24" s="22"/>
      <c r="I24" s="19"/>
    </row>
    <row r="25" spans="2:9" ht="22.05" customHeight="1" x14ac:dyDescent="0.25">
      <c r="B25" s="19"/>
      <c r="C25" s="19"/>
      <c r="D25" s="20"/>
      <c r="E25" s="19"/>
      <c r="F25" s="21"/>
      <c r="G25" s="19"/>
      <c r="H25" s="22"/>
      <c r="I25" s="19"/>
    </row>
    <row r="26" spans="2:9" ht="28.95" customHeight="1" x14ac:dyDescent="0.25">
      <c r="B26" s="19"/>
      <c r="C26" s="19"/>
      <c r="D26" s="20"/>
      <c r="E26" s="19"/>
      <c r="F26" s="21"/>
      <c r="G26" s="19"/>
      <c r="H26" s="22"/>
      <c r="I26" s="19"/>
    </row>
    <row r="27" spans="2:9" x14ac:dyDescent="0.25">
      <c r="B27" s="19"/>
      <c r="C27" s="19"/>
      <c r="D27" s="20"/>
      <c r="E27" s="19"/>
      <c r="F27" s="21"/>
      <c r="G27" s="19"/>
      <c r="H27" s="22"/>
      <c r="I27" s="19"/>
    </row>
    <row r="28" spans="2:9" x14ac:dyDescent="0.25">
      <c r="B28" s="19"/>
      <c r="C28" s="19"/>
      <c r="D28" s="20"/>
      <c r="E28" s="19"/>
      <c r="F28" s="21"/>
      <c r="G28" s="19"/>
      <c r="H28" s="22"/>
      <c r="I28" s="19"/>
    </row>
    <row r="29" spans="2:9" ht="22.05" customHeight="1" x14ac:dyDescent="0.25">
      <c r="B29" s="19"/>
      <c r="C29" s="19"/>
      <c r="D29" s="20"/>
      <c r="E29" s="19"/>
      <c r="F29" s="19"/>
      <c r="G29" s="19"/>
      <c r="H29" s="22"/>
      <c r="I29" s="19"/>
    </row>
    <row r="30" spans="2:9" x14ac:dyDescent="0.25">
      <c r="G30" s="23"/>
      <c r="H30" s="24"/>
    </row>
    <row r="31" spans="2:9" x14ac:dyDescent="0.25">
      <c r="G31" s="25"/>
      <c r="H31" s="24"/>
    </row>
  </sheetData>
  <mergeCells count="7">
    <mergeCell ref="B19:G19"/>
    <mergeCell ref="B20:G20"/>
    <mergeCell ref="B2:I2"/>
    <mergeCell ref="B3:I3"/>
    <mergeCell ref="B5:I5"/>
    <mergeCell ref="B17:G17"/>
    <mergeCell ref="B18:G18"/>
  </mergeCells>
  <phoneticPr fontId="6" type="noConversion"/>
  <printOptions horizontalCentered="1"/>
  <pageMargins left="0.70069444444444495" right="0.70069444444444495" top="0.75138888888888899" bottom="0.75138888888888899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结算单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86134</dc:creator>
  <cp:lastModifiedBy>耿吴茜</cp:lastModifiedBy>
  <dcterms:created xsi:type="dcterms:W3CDTF">2015-06-05T18:19:00Z</dcterms:created>
  <dcterms:modified xsi:type="dcterms:W3CDTF">2022-10-12T03:33:37Z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9801739AFE7B450EBECF595D26ED3103</vt:lpwstr>
  </property>
  <property fmtid="{D5CDD505-2E9C-101B-9397-08002B2CF9AE}" pid="3" name="KSOProductBuildVer">
    <vt:lpwstr>2052-11.1.0.12302</vt:lpwstr>
  </property>
  <property fmtid="{D5CDD505-2E9C-101B-9397-08002B2CF9AE}" pid="4" name="commondata">
    <vt:lpwstr>eyJoZGlkIjoiOWMzYjcyYjRjZDRmYmUzZjJhMWUzYThhZDBhZTY1ZTMifQ==</vt:lpwstr>
  </property>
</Properties>
</file>