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395" activeTab="1"/>
  </bookViews>
  <sheets>
    <sheet name="结算单-地接社" sheetId="18" r:id="rId1"/>
    <sheet name="报价单-地接社" sheetId="20" r:id="rId2"/>
  </sheets>
  <definedNames>
    <definedName name="_xlnm.Print_Area" localSheetId="1">'报价单-地接社'!$A$1:$G$11</definedName>
    <definedName name="_xlnm.Print_Area" localSheetId="0">'结算单-地接社'!$A$1:$G$16</definedName>
    <definedName name="_xlnm.Print_Titles" localSheetId="1">'报价单-地接社'!#REF!</definedName>
    <definedName name="_xlnm.Print_Titles" localSheetId="0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<sst xmlns="http://schemas.openxmlformats.org/spreadsheetml/2006/main" count="92" uniqueCount="44">
  <si>
    <t>先声再明会务服务结算单-地接社</t>
  </si>
  <si>
    <t>项目名称：7.5再明李力武汉会-PUR2406053</t>
  </si>
  <si>
    <t>供应商:</t>
  </si>
  <si>
    <t>康辉集团北京国际会议展览有限公司</t>
  </si>
  <si>
    <t>活动时间：7月5日</t>
  </si>
  <si>
    <t>联络人:</t>
  </si>
  <si>
    <t>王凤雨</t>
  </si>
  <si>
    <t>活动地点：武汉</t>
  </si>
  <si>
    <t>手机:</t>
  </si>
  <si>
    <t>15210370021</t>
  </si>
  <si>
    <t>实际参加人数：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</si>
  <si>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</si>
  <si>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</si>
  <si>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</si>
  <si>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</si>
  <si>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</si>
  <si>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</si>
  <si>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</si>
  <si>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</si>
  <si>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</si>
  <si>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</si>
  <si>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</si>
  <si>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 </t>
    </r>
    <r>
      <rPr>
        <b/>
        <sz val="9"/>
        <rFont val="宋体"/>
        <charset val="134"/>
      </rPr>
      <t>主要费用-地接社</t>
    </r>
  </si>
  <si>
    <t>门型展架1</t>
  </si>
  <si>
    <t>1.2m*2m</t>
  </si>
  <si>
    <t>按照实际发生结算</t>
  </si>
  <si>
    <t>横幅</t>
  </si>
  <si>
    <t>10m*0.67m</t>
  </si>
  <si>
    <t>日程单页</t>
  </si>
  <si>
    <t>A4，157g铜版纸</t>
  </si>
  <si>
    <t>DA</t>
  </si>
  <si>
    <t>A4，250g铜版纸（含设计）</t>
  </si>
  <si>
    <t>席卡</t>
  </si>
  <si>
    <t>A4，250g铜版纸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</si>
  <si>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</si>
  <si>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</si>
  <si>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</si>
  <si>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</si>
  <si>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</si>
  <si>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</si>
  <si>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</si>
  <si>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</si>
  <si>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</si>
  <si>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拟参加人数：20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</si>
</sst>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2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sz val="9"/>
      <name val="宋体"/>
      <charset val="134"/>
    </font>
    <font>
      <b/>
      <sz val="9"/>
      <name val="微软雅黑"/>
      <charset val="134"/>
    </font>
    <font>
      <b/>
      <sz val="9"/>
      <color theme="0"/>
      <name val="微软雅黑"/>
      <charset val="134"/>
    </font>
    <font>
      <b/>
      <sz val="9"/>
      <color theme="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3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35" applyNumberFormat="0" applyAlignment="0" applyProtection="0">
      <alignment vertical="center"/>
    </xf>
    <xf numFmtId="0" fontId="22" fillId="10" borderId="36" applyNumberFormat="0" applyAlignment="0" applyProtection="0">
      <alignment vertical="center"/>
    </xf>
    <xf numFmtId="0" fontId="23" fillId="10" borderId="35" applyNumberFormat="0" applyAlignment="0" applyProtection="0">
      <alignment vertical="center"/>
    </xf>
    <xf numFmtId="0" fontId="24" fillId="11" borderId="37" applyNumberFormat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</cellStyleXfs>
  <cellXfs count="82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right" vertical="center" wrapText="1"/>
    </xf>
    <xf numFmtId="0" fontId="7" fillId="2" borderId="13" xfId="0" applyFont="1" applyFill="1" applyBorder="1" applyAlignment="1">
      <alignment horizontal="right" vertical="center" wrapText="1"/>
    </xf>
    <xf numFmtId="0" fontId="7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/>
    </xf>
    <xf numFmtId="9" fontId="7" fillId="2" borderId="17" xfId="0" applyNumberFormat="1" applyFont="1" applyFill="1" applyBorder="1" applyAlignment="1">
      <alignment horizontal="center" vertical="center"/>
    </xf>
    <xf numFmtId="9" fontId="7" fillId="2" borderId="18" xfId="0" applyNumberFormat="1" applyFont="1" applyFill="1" applyBorder="1" applyAlignment="1">
      <alignment horizontal="center" vertical="center"/>
    </xf>
    <xf numFmtId="9" fontId="7" fillId="2" borderId="19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right" vertical="center" wrapText="1"/>
    </xf>
    <xf numFmtId="0" fontId="10" fillId="5" borderId="13" xfId="0" applyFont="1" applyFill="1" applyBorder="1" applyAlignment="1">
      <alignment horizontal="right" vertical="center" wrapText="1"/>
    </xf>
    <xf numFmtId="0" fontId="10" fillId="5" borderId="21" xfId="0" applyFont="1" applyFill="1" applyBorder="1" applyAlignment="1">
      <alignment horizontal="right" vertical="center" wrapText="1"/>
    </xf>
    <xf numFmtId="0" fontId="2" fillId="5" borderId="22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/>
    </xf>
    <xf numFmtId="10" fontId="7" fillId="2" borderId="17" xfId="0" applyNumberFormat="1" applyFont="1" applyFill="1" applyBorder="1" applyAlignment="1">
      <alignment horizontal="center" vertical="center"/>
    </xf>
    <xf numFmtId="10" fontId="7" fillId="2" borderId="18" xfId="0" applyNumberFormat="1" applyFont="1" applyFill="1" applyBorder="1" applyAlignment="1">
      <alignment horizontal="center" vertical="center"/>
    </xf>
    <xf numFmtId="10" fontId="7" fillId="2" borderId="19" xfId="0" applyNumberFormat="1" applyFont="1" applyFill="1" applyBorder="1" applyAlignment="1">
      <alignment horizontal="center" vertical="center"/>
    </xf>
    <xf numFmtId="176" fontId="2" fillId="0" borderId="20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right" vertical="center" wrapText="1"/>
    </xf>
    <xf numFmtId="0" fontId="7" fillId="4" borderId="13" xfId="0" applyFont="1" applyFill="1" applyBorder="1" applyAlignment="1">
      <alignment horizontal="right" vertical="center" wrapText="1"/>
    </xf>
    <xf numFmtId="177" fontId="7" fillId="7" borderId="23" xfId="0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right"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178" fontId="2" fillId="2" borderId="2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7" fillId="4" borderId="26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vertical="center" wrapText="1"/>
    </xf>
    <xf numFmtId="0" fontId="9" fillId="5" borderId="28" xfId="0" applyFont="1" applyFill="1" applyBorder="1" applyAlignment="1">
      <alignment horizontal="left" vertical="center" wrapText="1"/>
    </xf>
    <xf numFmtId="0" fontId="7" fillId="6" borderId="26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24"/>
  <sheetViews>
    <sheetView zoomScale="80" zoomScaleNormal="80" topLeftCell="A2" workbookViewId="0">
      <selection activeCell="C33" sqref="C33"/>
    </sheetView>
  </sheetViews>
  <sheetFormatPr defaultColWidth="9" defaultRowHeight="13.2"/>
  <cols>
    <col min="1" max="1" width="13" style="4" customWidth="1"/>
    <col min="2" max="2" width="20.5" style="4" customWidth="1"/>
    <col min="3" max="3" width="13.3333333333333" style="5" customWidth="1"/>
    <col min="4" max="4" width="6.5" style="6" customWidth="1"/>
    <col min="5" max="5" width="9" style="6" customWidth="1"/>
    <col min="6" max="6" width="6" style="6" customWidth="1"/>
    <col min="7" max="7" width="8.66666666666667" style="6" customWidth="1"/>
    <col min="8" max="8" width="8" style="6" customWidth="1"/>
    <col min="9" max="9" width="4.5" style="4" customWidth="1"/>
    <col min="10" max="11" width="5.16666666666667" style="4" customWidth="1"/>
    <col min="12" max="12" width="7.5" style="4" customWidth="1"/>
    <col min="13" max="13" width="27.8333333333333" style="5" customWidth="1"/>
    <col min="14" max="16384" width="9" style="4"/>
  </cols>
  <sheetData>
    <row r="1" s="1" customFormat="1" spans="1:13">
      <c r="A1" s="7"/>
      <c r="B1" s="7"/>
      <c r="C1" s="8"/>
      <c r="D1" s="9"/>
      <c r="H1" s="61"/>
      <c r="M1" s="66"/>
    </row>
    <row r="2" s="1" customFormat="1" spans="1:13">
      <c r="A2" s="7"/>
      <c r="B2" s="7"/>
      <c r="C2" s="8"/>
      <c r="D2" s="9"/>
      <c r="H2" s="61"/>
      <c r="M2" s="66"/>
    </row>
    <row r="3" s="1" customFormat="1" ht="51" customHeight="1" spans="1:13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67"/>
    </row>
    <row r="4" s="2" customFormat="1" ht="17.25" customHeight="1" spans="1:13">
      <c r="A4" s="11" t="s">
        <v>1</v>
      </c>
      <c r="B4" s="11"/>
      <c r="C4" s="12"/>
      <c r="H4" s="11" t="s">
        <v>2</v>
      </c>
      <c r="I4" s="2" t="s">
        <v>3</v>
      </c>
      <c r="K4" s="11"/>
      <c r="M4" s="68"/>
    </row>
    <row r="5" s="2" customFormat="1" ht="17.25" customHeight="1" spans="1:13">
      <c r="A5" s="11" t="s">
        <v>4</v>
      </c>
      <c r="B5" s="11"/>
      <c r="C5" s="13"/>
      <c r="H5" s="11" t="s">
        <v>5</v>
      </c>
      <c r="I5" s="2" t="s">
        <v>6</v>
      </c>
      <c r="K5" s="11"/>
      <c r="M5" s="68"/>
    </row>
    <row r="6" s="2" customFormat="1" ht="17.25" customHeight="1" spans="1:13">
      <c r="A6" s="11" t="s">
        <v>7</v>
      </c>
      <c r="B6" s="11"/>
      <c r="C6" s="14"/>
      <c r="H6" s="11" t="s">
        <v>8</v>
      </c>
      <c r="I6" s="2" t="s">
        <v>9</v>
      </c>
      <c r="K6" s="11"/>
      <c r="M6" s="68"/>
    </row>
    <row r="7" s="2" customFormat="1" ht="17.25" customHeight="1" spans="1:13">
      <c r="A7" s="11" t="s">
        <v>10</v>
      </c>
      <c r="B7" s="11"/>
      <c r="C7" s="14"/>
      <c r="H7" s="15" t="s">
        <v>11</v>
      </c>
      <c r="I7" s="2" t="s">
        <v>12</v>
      </c>
      <c r="K7" s="11"/>
      <c r="M7" s="68"/>
    </row>
    <row r="8" s="3" customFormat="1" ht="12.15" spans="3:13">
      <c r="C8" s="16"/>
      <c r="D8" s="17"/>
      <c r="E8" s="17"/>
      <c r="F8" s="17"/>
      <c r="G8" s="17"/>
      <c r="H8" s="17"/>
      <c r="M8" s="16"/>
    </row>
    <row r="9" s="59" customFormat="1" ht="27.75" customHeight="1" spans="1:13">
      <c r="A9" s="18" t="s">
        <v>13</v>
      </c>
      <c r="B9" s="19"/>
      <c r="C9" s="20" t="s">
        <v>14</v>
      </c>
      <c r="D9" s="20" t="s">
        <v>15</v>
      </c>
      <c r="E9" s="20" t="s">
        <v>16</v>
      </c>
      <c r="F9" s="20" t="s">
        <v>17</v>
      </c>
      <c r="G9" s="21" t="s">
        <v>18</v>
      </c>
      <c r="H9" s="20" t="s">
        <v>19</v>
      </c>
      <c r="I9" s="20" t="s">
        <v>15</v>
      </c>
      <c r="J9" s="20" t="s">
        <v>16</v>
      </c>
      <c r="K9" s="20" t="s">
        <v>17</v>
      </c>
      <c r="L9" s="20" t="s">
        <v>20</v>
      </c>
      <c r="M9" s="69" t="s">
        <v>21</v>
      </c>
    </row>
    <row r="10" s="59" customFormat="1" ht="18" customHeight="1" spans="1:13">
      <c r="A10" s="22" t="s">
        <v>22</v>
      </c>
      <c r="B10" s="23"/>
      <c r="C10" s="23"/>
      <c r="D10" s="23"/>
      <c r="E10" s="23"/>
      <c r="F10" s="23"/>
      <c r="G10" s="24"/>
      <c r="H10" s="22"/>
      <c r="I10" s="23"/>
      <c r="J10" s="23"/>
      <c r="K10" s="23"/>
      <c r="L10" s="23"/>
      <c r="M10" s="70"/>
    </row>
    <row r="11" s="3" customFormat="1" ht="17.25" customHeight="1" spans="1:13">
      <c r="A11" s="25" t="s">
        <v>23</v>
      </c>
      <c r="B11" s="25" t="s">
        <v>24</v>
      </c>
      <c r="C11" s="25" t="s">
        <v>25</v>
      </c>
      <c r="D11" s="26">
        <v>200</v>
      </c>
      <c r="E11" s="27">
        <v>3</v>
      </c>
      <c r="F11" s="27">
        <v>1</v>
      </c>
      <c r="G11" s="28">
        <f t="shared" ref="G11:G14" si="0">F11*E11*D11</f>
        <v>600</v>
      </c>
      <c r="H11" s="26">
        <f>I11*J11*K11</f>
        <v>0</v>
      </c>
      <c r="I11" s="26"/>
      <c r="J11" s="27">
        <v>360</v>
      </c>
      <c r="K11" s="27">
        <v>1</v>
      </c>
      <c r="L11" s="27">
        <f>H11-G11</f>
        <v>-600</v>
      </c>
      <c r="M11" s="71"/>
    </row>
    <row r="12" s="60" customFormat="1" ht="17.25" customHeight="1" spans="1:13">
      <c r="A12" s="25" t="s">
        <v>26</v>
      </c>
      <c r="B12" s="25" t="s">
        <v>27</v>
      </c>
      <c r="C12" s="25" t="s">
        <v>25</v>
      </c>
      <c r="D12" s="27">
        <v>200</v>
      </c>
      <c r="E12" s="27">
        <v>1</v>
      </c>
      <c r="F12" s="27">
        <v>1</v>
      </c>
      <c r="G12" s="28">
        <f t="shared" si="0"/>
        <v>200</v>
      </c>
      <c r="H12" s="27">
        <f>I12*J12*K12</f>
        <v>0</v>
      </c>
      <c r="I12" s="27"/>
      <c r="J12" s="27">
        <v>3</v>
      </c>
      <c r="K12" s="27">
        <v>1</v>
      </c>
      <c r="L12" s="27">
        <f>H12-G12</f>
        <v>-200</v>
      </c>
      <c r="M12" s="71"/>
    </row>
    <row r="13" s="60" customFormat="1" ht="17.25" customHeight="1" spans="1:13">
      <c r="A13" s="25" t="s">
        <v>28</v>
      </c>
      <c r="B13" s="25" t="s">
        <v>29</v>
      </c>
      <c r="C13" s="25" t="s">
        <v>25</v>
      </c>
      <c r="D13" s="27">
        <v>5</v>
      </c>
      <c r="E13" s="27">
        <v>20</v>
      </c>
      <c r="F13" s="27">
        <v>1</v>
      </c>
      <c r="G13" s="28">
        <f t="shared" si="0"/>
        <v>100</v>
      </c>
      <c r="H13" s="27"/>
      <c r="I13" s="27"/>
      <c r="J13" s="27"/>
      <c r="K13" s="27"/>
      <c r="L13" s="27"/>
      <c r="M13" s="71"/>
    </row>
    <row r="14" s="60" customFormat="1" ht="17.25" customHeight="1" spans="1:13">
      <c r="A14" s="25" t="s">
        <v>30</v>
      </c>
      <c r="B14" s="25" t="s">
        <v>31</v>
      </c>
      <c r="C14" s="25" t="s">
        <v>25</v>
      </c>
      <c r="D14" s="26">
        <v>17</v>
      </c>
      <c r="E14" s="27">
        <v>30</v>
      </c>
      <c r="F14" s="27">
        <v>1</v>
      </c>
      <c r="G14" s="28">
        <f t="shared" si="0"/>
        <v>510</v>
      </c>
      <c r="H14" s="27"/>
      <c r="I14" s="27"/>
      <c r="J14" s="27"/>
      <c r="K14" s="27"/>
      <c r="L14" s="27"/>
      <c r="M14" s="71"/>
    </row>
    <row r="15" s="60" customFormat="1" ht="17.25" customHeight="1" spans="1:13">
      <c r="A15" s="25" t="s">
        <v>32</v>
      </c>
      <c r="B15" s="25" t="s">
        <v>33</v>
      </c>
      <c r="C15" s="25" t="s">
        <v>25</v>
      </c>
      <c r="D15" s="26">
        <v>8</v>
      </c>
      <c r="E15" s="27">
        <v>20</v>
      </c>
      <c r="F15" s="27">
        <v>1</v>
      </c>
      <c r="G15" s="28">
        <f>F15*E15*D15</f>
        <v>160</v>
      </c>
      <c r="H15" s="27">
        <f>I15*J15*K15</f>
        <v>0</v>
      </c>
      <c r="I15" s="27"/>
      <c r="J15" s="27">
        <v>5</v>
      </c>
      <c r="K15" s="27">
        <v>1</v>
      </c>
      <c r="L15" s="27">
        <f>H15-G15</f>
        <v>-160</v>
      </c>
      <c r="M15" s="71"/>
    </row>
    <row r="16" s="3" customFormat="1" ht="11.4" spans="1:13">
      <c r="A16" s="29"/>
      <c r="B16" s="30"/>
      <c r="C16" s="31"/>
      <c r="D16" s="26"/>
      <c r="E16" s="27"/>
      <c r="F16" s="27"/>
      <c r="G16" s="28">
        <f>F16*E16*D16</f>
        <v>0</v>
      </c>
      <c r="H16" s="27">
        <f>I16*J16*K16</f>
        <v>0</v>
      </c>
      <c r="I16" s="27"/>
      <c r="J16" s="27">
        <v>47</v>
      </c>
      <c r="K16" s="27">
        <v>13</v>
      </c>
      <c r="L16" s="27">
        <f>H16-G16</f>
        <v>0</v>
      </c>
      <c r="M16" s="71"/>
    </row>
    <row r="17" spans="1:13">
      <c r="A17" s="32" t="s">
        <v>34</v>
      </c>
      <c r="B17" s="33"/>
      <c r="C17" s="33"/>
      <c r="D17" s="33"/>
      <c r="E17" s="33"/>
      <c r="F17" s="33"/>
      <c r="G17" s="34">
        <f>SUM(G11:G16)</f>
        <v>1570</v>
      </c>
      <c r="H17" s="62">
        <f>SUM(H11:H16)</f>
        <v>0</v>
      </c>
      <c r="I17" s="72"/>
      <c r="J17" s="72"/>
      <c r="K17" s="72"/>
      <c r="L17" s="72"/>
      <c r="M17" s="73"/>
    </row>
    <row r="18" spans="1:13">
      <c r="A18" s="22" t="s">
        <v>35</v>
      </c>
      <c r="B18" s="23"/>
      <c r="C18" s="23"/>
      <c r="D18" s="23"/>
      <c r="E18" s="23"/>
      <c r="F18" s="23"/>
      <c r="G18" s="24"/>
      <c r="H18" s="22"/>
      <c r="I18" s="23"/>
      <c r="J18" s="23"/>
      <c r="K18" s="23"/>
      <c r="L18" s="23"/>
      <c r="M18" s="70"/>
    </row>
    <row r="19" spans="1:13">
      <c r="A19" s="35" t="s">
        <v>36</v>
      </c>
      <c r="B19" s="36"/>
      <c r="C19" s="37">
        <v>0.06</v>
      </c>
      <c r="D19" s="38"/>
      <c r="E19" s="38"/>
      <c r="F19" s="39"/>
      <c r="G19" s="40">
        <f>G17*C19</f>
        <v>94.2</v>
      </c>
      <c r="H19" s="63">
        <f>(H17)*0.06</f>
        <v>0</v>
      </c>
      <c r="I19" s="3"/>
      <c r="J19" s="3"/>
      <c r="K19" s="3"/>
      <c r="L19" s="3"/>
      <c r="M19" s="74"/>
    </row>
    <row r="20" spans="1:13">
      <c r="A20" s="41" t="s">
        <v>37</v>
      </c>
      <c r="B20" s="42"/>
      <c r="C20" s="42"/>
      <c r="D20" s="42"/>
      <c r="E20" s="42"/>
      <c r="F20" s="43"/>
      <c r="G20" s="44">
        <f>G17+G19</f>
        <v>1664.2</v>
      </c>
      <c r="H20" s="64">
        <f>H17+H19</f>
        <v>0</v>
      </c>
      <c r="I20" s="75"/>
      <c r="J20" s="75"/>
      <c r="K20" s="75"/>
      <c r="L20" s="75"/>
      <c r="M20" s="76"/>
    </row>
    <row r="21" spans="1:13">
      <c r="A21" s="45" t="s">
        <v>38</v>
      </c>
      <c r="B21" s="46"/>
      <c r="C21" s="46"/>
      <c r="D21" s="46"/>
      <c r="E21" s="46"/>
      <c r="F21" s="46"/>
      <c r="G21" s="47"/>
      <c r="H21" s="45"/>
      <c r="I21" s="46"/>
      <c r="J21" s="46"/>
      <c r="K21" s="46"/>
      <c r="L21" s="46"/>
      <c r="M21" s="77"/>
    </row>
    <row r="22" spans="1:13">
      <c r="A22" s="48" t="s">
        <v>39</v>
      </c>
      <c r="B22" s="49"/>
      <c r="C22" s="50">
        <v>0.06</v>
      </c>
      <c r="D22" s="51"/>
      <c r="E22" s="51"/>
      <c r="F22" s="52"/>
      <c r="G22" s="53">
        <f>G20*C22</f>
        <v>99.852</v>
      </c>
      <c r="H22" s="65">
        <f>H20*0.06</f>
        <v>0</v>
      </c>
      <c r="I22" s="78"/>
      <c r="J22" s="78"/>
      <c r="K22" s="78"/>
      <c r="L22" s="78"/>
      <c r="M22" s="79"/>
    </row>
    <row r="23" ht="13.95" spans="1:13">
      <c r="A23" s="54" t="s">
        <v>40</v>
      </c>
      <c r="B23" s="55"/>
      <c r="C23" s="55"/>
      <c r="D23" s="55"/>
      <c r="E23" s="55"/>
      <c r="F23" s="55"/>
      <c r="G23" s="56">
        <f>G20+G22</f>
        <v>1764.052</v>
      </c>
      <c r="H23" s="56">
        <f>H20+H22</f>
        <v>0</v>
      </c>
      <c r="I23" s="80"/>
      <c r="J23" s="80"/>
      <c r="K23" s="80"/>
      <c r="L23" s="80"/>
      <c r="M23" s="81"/>
    </row>
    <row r="24" ht="13.95" spans="1:13">
      <c r="A24" s="57" t="s">
        <v>41</v>
      </c>
      <c r="B24" s="58"/>
      <c r="C24" s="58"/>
      <c r="D24" s="58"/>
      <c r="E24" s="58"/>
      <c r="F24" s="58"/>
      <c r="G24" s="56">
        <f>G23/20</f>
        <v>88.2026</v>
      </c>
      <c r="H24" s="56">
        <f>H23/20</f>
        <v>0</v>
      </c>
      <c r="I24" s="80"/>
      <c r="J24" s="80"/>
      <c r="K24" s="80"/>
      <c r="L24" s="80"/>
      <c r="M24" s="81"/>
    </row>
  </sheetData>
  <mergeCells count="23">
    <mergeCell ref="A3:M3"/>
    <mergeCell ref="A4:B4"/>
    <mergeCell ref="A5:B5"/>
    <mergeCell ref="A6:B6"/>
    <mergeCell ref="A7:B7"/>
    <mergeCell ref="A9:B9"/>
    <mergeCell ref="A10:G10"/>
    <mergeCell ref="H10:M10"/>
    <mergeCell ref="A16:B16"/>
    <mergeCell ref="A17:F17"/>
    <mergeCell ref="I17:M17"/>
    <mergeCell ref="A18:G18"/>
    <mergeCell ref="H18:M18"/>
    <mergeCell ref="A19:B19"/>
    <mergeCell ref="C19:F19"/>
    <mergeCell ref="A20:F20"/>
    <mergeCell ref="A21:G21"/>
    <mergeCell ref="H21:M21"/>
    <mergeCell ref="A22:B22"/>
    <mergeCell ref="C22:F22"/>
    <mergeCell ref="I22:M22"/>
    <mergeCell ref="A23:F23"/>
    <mergeCell ref="A24:F2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24"/>
  <sheetViews>
    <sheetView tabSelected="1" zoomScale="104" zoomScaleNormal="104" workbookViewId="0">
      <selection activeCell="A14" sqref="A14:G14"/>
    </sheetView>
  </sheetViews>
  <sheetFormatPr defaultColWidth="9" defaultRowHeight="13.2" outlineLevelCol="6"/>
  <cols>
    <col min="1" max="1" width="13" style="4" customWidth="1"/>
    <col min="2" max="2" width="41.75" style="4" customWidth="1"/>
    <col min="3" max="3" width="13.3333333333333" style="5" customWidth="1"/>
    <col min="4" max="6" width="9.66666666666667" style="6" customWidth="1"/>
    <col min="7" max="7" width="20.25" style="6" customWidth="1"/>
    <col min="8" max="16384" width="9" style="4"/>
  </cols>
  <sheetData>
    <row r="1" s="1" customFormat="1" spans="1:4">
      <c r="A1" s="7"/>
      <c r="B1" s="7"/>
      <c r="C1" s="8"/>
      <c r="D1" s="9"/>
    </row>
    <row r="2" s="1" customFormat="1" spans="1:4">
      <c r="A2" s="7"/>
      <c r="B2" s="7"/>
      <c r="C2" s="8"/>
      <c r="D2" s="9"/>
    </row>
    <row r="3" s="1" customFormat="1" ht="51" customHeight="1" spans="1:7">
      <c r="A3" s="10" t="s">
        <v>42</v>
      </c>
      <c r="B3" s="10"/>
      <c r="C3" s="10"/>
      <c r="D3" s="10"/>
      <c r="E3" s="10"/>
      <c r="F3" s="10"/>
      <c r="G3" s="10"/>
    </row>
    <row r="4" s="2" customFormat="1" ht="17.25" customHeight="1" spans="1:5">
      <c r="A4" s="11" t="s">
        <v>1</v>
      </c>
      <c r="B4" s="11"/>
      <c r="C4" s="12"/>
      <c r="D4" s="11" t="s">
        <v>2</v>
      </c>
      <c r="E4" s="2" t="s">
        <v>3</v>
      </c>
    </row>
    <row r="5" s="2" customFormat="1" ht="17.25" customHeight="1" spans="1:5">
      <c r="A5" s="11" t="s">
        <v>4</v>
      </c>
      <c r="B5" s="11"/>
      <c r="C5" s="13"/>
      <c r="D5" s="11" t="s">
        <v>5</v>
      </c>
      <c r="E5" s="2" t="s">
        <v>6</v>
      </c>
    </row>
    <row r="6" s="2" customFormat="1" ht="17.25" customHeight="1" spans="1:5">
      <c r="A6" s="11" t="s">
        <v>7</v>
      </c>
      <c r="B6" s="11"/>
      <c r="C6" s="14"/>
      <c r="D6" s="11" t="s">
        <v>8</v>
      </c>
      <c r="E6" s="2" t="s">
        <v>9</v>
      </c>
    </row>
    <row r="7" s="2" customFormat="1" ht="17.25" customHeight="1" spans="1:5">
      <c r="A7" s="11" t="s">
        <v>43</v>
      </c>
      <c r="B7" s="11"/>
      <c r="C7" s="14"/>
      <c r="D7" s="15" t="s">
        <v>11</v>
      </c>
      <c r="E7" s="2" t="s">
        <v>12</v>
      </c>
    </row>
    <row r="8" s="3" customFormat="1" ht="12.15" spans="3:7">
      <c r="C8" s="16"/>
      <c r="D8" s="17"/>
      <c r="E8" s="17"/>
      <c r="F8" s="17"/>
      <c r="G8" s="17"/>
    </row>
    <row r="9" s="3" customFormat="1" ht="11.4" spans="1:7">
      <c r="A9" s="18" t="s">
        <v>13</v>
      </c>
      <c r="B9" s="19"/>
      <c r="C9" s="20" t="s">
        <v>14</v>
      </c>
      <c r="D9" s="20" t="s">
        <v>15</v>
      </c>
      <c r="E9" s="20" t="s">
        <v>16</v>
      </c>
      <c r="F9" s="20" t="s">
        <v>17</v>
      </c>
      <c r="G9" s="21" t="s">
        <v>18</v>
      </c>
    </row>
    <row r="10" s="3" customFormat="1" ht="12.75" customHeight="1" spans="1:7">
      <c r="A10" s="22" t="s">
        <v>22</v>
      </c>
      <c r="B10" s="23"/>
      <c r="C10" s="23"/>
      <c r="D10" s="23"/>
      <c r="E10" s="23"/>
      <c r="F10" s="23"/>
      <c r="G10" s="24"/>
    </row>
    <row r="11" s="3" customFormat="1" ht="11.4" spans="1:7">
      <c r="A11" s="25" t="s">
        <v>23</v>
      </c>
      <c r="B11" s="25" t="s">
        <v>24</v>
      </c>
      <c r="C11" s="25" t="s">
        <v>25</v>
      </c>
      <c r="D11" s="26">
        <v>200</v>
      </c>
      <c r="E11" s="27">
        <v>3</v>
      </c>
      <c r="F11" s="27">
        <v>1</v>
      </c>
      <c r="G11" s="28">
        <f t="shared" ref="G11:G16" si="0">F11*E11*D11</f>
        <v>600</v>
      </c>
    </row>
    <row r="12" spans="1:7">
      <c r="A12" s="25" t="s">
        <v>26</v>
      </c>
      <c r="B12" s="25" t="s">
        <v>27</v>
      </c>
      <c r="C12" s="25" t="s">
        <v>25</v>
      </c>
      <c r="D12" s="27">
        <v>200</v>
      </c>
      <c r="E12" s="27">
        <v>1</v>
      </c>
      <c r="F12" s="27">
        <v>1</v>
      </c>
      <c r="G12" s="28">
        <f t="shared" si="0"/>
        <v>200</v>
      </c>
    </row>
    <row r="13" spans="1:7">
      <c r="A13" s="25" t="s">
        <v>28</v>
      </c>
      <c r="B13" s="25" t="s">
        <v>29</v>
      </c>
      <c r="C13" s="25" t="s">
        <v>25</v>
      </c>
      <c r="D13" s="27">
        <v>5</v>
      </c>
      <c r="E13" s="27">
        <v>20</v>
      </c>
      <c r="F13" s="27">
        <v>1</v>
      </c>
      <c r="G13" s="28">
        <f t="shared" si="0"/>
        <v>100</v>
      </c>
    </row>
    <row r="14" spans="1:7">
      <c r="A14" s="25" t="s">
        <v>30</v>
      </c>
      <c r="B14" s="25" t="s">
        <v>31</v>
      </c>
      <c r="C14" s="25" t="s">
        <v>25</v>
      </c>
      <c r="D14" s="26">
        <v>17</v>
      </c>
      <c r="E14" s="27">
        <v>30</v>
      </c>
      <c r="F14" s="27">
        <v>1</v>
      </c>
      <c r="G14" s="28">
        <f t="shared" si="0"/>
        <v>510</v>
      </c>
    </row>
    <row r="15" spans="1:7">
      <c r="A15" s="25" t="s">
        <v>32</v>
      </c>
      <c r="B15" s="25" t="s">
        <v>33</v>
      </c>
      <c r="C15" s="25" t="s">
        <v>25</v>
      </c>
      <c r="D15" s="26">
        <v>8</v>
      </c>
      <c r="E15" s="27">
        <v>20</v>
      </c>
      <c r="F15" s="27">
        <v>1</v>
      </c>
      <c r="G15" s="28">
        <f t="shared" si="0"/>
        <v>160</v>
      </c>
    </row>
    <row r="16" spans="1:7">
      <c r="A16" s="29"/>
      <c r="B16" s="30"/>
      <c r="C16" s="31"/>
      <c r="D16" s="26"/>
      <c r="E16" s="27"/>
      <c r="F16" s="27"/>
      <c r="G16" s="28">
        <f t="shared" si="0"/>
        <v>0</v>
      </c>
    </row>
    <row r="17" spans="1:7">
      <c r="A17" s="32" t="s">
        <v>34</v>
      </c>
      <c r="B17" s="33"/>
      <c r="C17" s="33"/>
      <c r="D17" s="33"/>
      <c r="E17" s="33"/>
      <c r="F17" s="33"/>
      <c r="G17" s="34">
        <f>SUM(G11:G16)</f>
        <v>1570</v>
      </c>
    </row>
    <row r="18" spans="1:7">
      <c r="A18" s="22" t="s">
        <v>35</v>
      </c>
      <c r="B18" s="23"/>
      <c r="C18" s="23"/>
      <c r="D18" s="23"/>
      <c r="E18" s="23"/>
      <c r="F18" s="23"/>
      <c r="G18" s="24"/>
    </row>
    <row r="19" spans="1:7">
      <c r="A19" s="35" t="s">
        <v>36</v>
      </c>
      <c r="B19" s="36"/>
      <c r="C19" s="37">
        <v>0.06</v>
      </c>
      <c r="D19" s="38"/>
      <c r="E19" s="38"/>
      <c r="F19" s="39"/>
      <c r="G19" s="40">
        <f>G17*C19</f>
        <v>94.2</v>
      </c>
    </row>
    <row r="20" spans="1:7">
      <c r="A20" s="41" t="s">
        <v>37</v>
      </c>
      <c r="B20" s="42"/>
      <c r="C20" s="42"/>
      <c r="D20" s="42"/>
      <c r="E20" s="42"/>
      <c r="F20" s="43"/>
      <c r="G20" s="44">
        <f>G17+G19</f>
        <v>1664.2</v>
      </c>
    </row>
    <row r="21" spans="1:7">
      <c r="A21" s="45" t="s">
        <v>38</v>
      </c>
      <c r="B21" s="46"/>
      <c r="C21" s="46"/>
      <c r="D21" s="46"/>
      <c r="E21" s="46"/>
      <c r="F21" s="46"/>
      <c r="G21" s="47"/>
    </row>
    <row r="22" spans="1:7">
      <c r="A22" s="48" t="s">
        <v>39</v>
      </c>
      <c r="B22" s="49"/>
      <c r="C22" s="50">
        <v>0.06</v>
      </c>
      <c r="D22" s="51"/>
      <c r="E22" s="51"/>
      <c r="F22" s="52"/>
      <c r="G22" s="53">
        <f>G20*C22</f>
        <v>99.852</v>
      </c>
    </row>
    <row r="23" ht="13.95" spans="1:7">
      <c r="A23" s="54" t="s">
        <v>40</v>
      </c>
      <c r="B23" s="55"/>
      <c r="C23" s="55"/>
      <c r="D23" s="55"/>
      <c r="E23" s="55"/>
      <c r="F23" s="55"/>
      <c r="G23" s="56">
        <f>G20+G22</f>
        <v>1764.052</v>
      </c>
    </row>
    <row r="24" ht="13.95" spans="1:7">
      <c r="A24" s="57" t="s">
        <v>41</v>
      </c>
      <c r="B24" s="58"/>
      <c r="C24" s="58"/>
      <c r="D24" s="58"/>
      <c r="E24" s="58"/>
      <c r="F24" s="58"/>
      <c r="G24" s="56">
        <f>G23/20</f>
        <v>88.2026</v>
      </c>
    </row>
  </sheetData>
  <mergeCells count="18">
    <mergeCell ref="A3:G3"/>
    <mergeCell ref="A4:B4"/>
    <mergeCell ref="A5:B5"/>
    <mergeCell ref="A6:B6"/>
    <mergeCell ref="A7:B7"/>
    <mergeCell ref="A9:B9"/>
    <mergeCell ref="A10:G10"/>
    <mergeCell ref="A16:B16"/>
    <mergeCell ref="A17:F17"/>
    <mergeCell ref="A18:G18"/>
    <mergeCell ref="A19:B19"/>
    <mergeCell ref="C19:F19"/>
    <mergeCell ref="A20:F20"/>
    <mergeCell ref="A21:G21"/>
    <mergeCell ref="A22:B22"/>
    <mergeCell ref="C22:F22"/>
    <mergeCell ref="A23:F23"/>
    <mergeCell ref="A24:F2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2005-03-26T15:37:00Z</dcterms:created>
  <cp:lastPrinted>2020-07-01T09:21:00Z</cp:lastPrinted>
  <dcterms:modified xsi:type="dcterms:W3CDTF">2024-06-28T09:15:05Z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2052-12.1.0.16929</vt:lpwstr>
  </property>
</Properties>
</file>