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3EECDF5C-C99B-4605-A5AF-1B7965F4167D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6" i="3" l="1"/>
  <c r="H47" i="3"/>
  <c r="H21" i="3" l="1"/>
  <c r="H28" i="3"/>
  <c r="H32" i="3"/>
  <c r="H30" i="3"/>
  <c r="H17" i="3" l="1"/>
  <c r="H25" i="3"/>
  <c r="H26" i="3"/>
  <c r="H27" i="3"/>
  <c r="J36" i="2"/>
  <c r="H42" i="2"/>
  <c r="I41" i="2"/>
  <c r="I40" i="2"/>
  <c r="I39" i="2"/>
  <c r="J34" i="2"/>
  <c r="F34" i="2"/>
  <c r="J33" i="2"/>
  <c r="F33" i="2"/>
  <c r="I23" i="2"/>
  <c r="G26" i="2"/>
  <c r="H23" i="2"/>
  <c r="B26" i="2"/>
  <c r="G23" i="2"/>
  <c r="G52" i="3"/>
  <c r="G53" i="3" s="1"/>
  <c r="G58" i="3" s="1"/>
  <c r="F52" i="3"/>
  <c r="D52" i="3"/>
  <c r="D44" i="3"/>
  <c r="D53" i="3" s="1"/>
  <c r="D40" i="3"/>
  <c r="D37" i="3"/>
  <c r="D32" i="3"/>
  <c r="D28" i="3"/>
  <c r="D24" i="3"/>
  <c r="D21" i="3"/>
  <c r="D16" i="3"/>
  <c r="D13" i="3"/>
  <c r="C52" i="3"/>
  <c r="H51" i="3"/>
  <c r="H50" i="3"/>
  <c r="H49" i="3"/>
  <c r="H48" i="3"/>
  <c r="H52" i="3" s="1"/>
  <c r="H45" i="3"/>
  <c r="E45" i="3"/>
  <c r="E52" i="3"/>
  <c r="G44" i="3"/>
  <c r="F44" i="3"/>
  <c r="E41" i="3"/>
  <c r="E44" i="3" s="1"/>
  <c r="C44" i="3"/>
  <c r="H43" i="3"/>
  <c r="H42" i="3"/>
  <c r="H41" i="3"/>
  <c r="H44" i="3" s="1"/>
  <c r="G40" i="3"/>
  <c r="F40" i="3"/>
  <c r="E38" i="3"/>
  <c r="E40" i="3" s="1"/>
  <c r="C40" i="3"/>
  <c r="H39" i="3"/>
  <c r="H38" i="3"/>
  <c r="H40" i="3"/>
  <c r="G37" i="3"/>
  <c r="F37" i="3"/>
  <c r="E33" i="3"/>
  <c r="E37" i="3" s="1"/>
  <c r="C37" i="3"/>
  <c r="H36" i="3"/>
  <c r="H35" i="3"/>
  <c r="H34" i="3"/>
  <c r="H33" i="3"/>
  <c r="G32" i="3"/>
  <c r="F32" i="3"/>
  <c r="C32" i="3"/>
  <c r="H29" i="3"/>
  <c r="E29" i="3"/>
  <c r="E32" i="3"/>
  <c r="G28" i="3"/>
  <c r="F28" i="3"/>
  <c r="E25" i="3"/>
  <c r="E28" i="3" s="1"/>
  <c r="C28" i="3"/>
  <c r="G24" i="3"/>
  <c r="F24" i="3"/>
  <c r="E22" i="3"/>
  <c r="E24" i="3"/>
  <c r="C24" i="3"/>
  <c r="C53" i="3" s="1"/>
  <c r="H23" i="3"/>
  <c r="H24" i="3" s="1"/>
  <c r="H22" i="3"/>
  <c r="G21" i="3"/>
  <c r="F21" i="3"/>
  <c r="E17" i="3"/>
  <c r="E21" i="3"/>
  <c r="C21" i="3"/>
  <c r="H20" i="3"/>
  <c r="H19" i="3"/>
  <c r="H18" i="3"/>
  <c r="H14" i="3"/>
  <c r="H15" i="3"/>
  <c r="H16" i="3"/>
  <c r="G16" i="3"/>
  <c r="F16" i="3"/>
  <c r="C16" i="3"/>
  <c r="E14" i="3"/>
  <c r="E16" i="3"/>
  <c r="G13" i="3"/>
  <c r="F13" i="3"/>
  <c r="C13" i="3"/>
  <c r="H12" i="3"/>
  <c r="H11" i="3"/>
  <c r="H10" i="3"/>
  <c r="H9" i="3"/>
  <c r="H8" i="3"/>
  <c r="E8" i="3"/>
  <c r="E13" i="3"/>
  <c r="H37" i="3"/>
  <c r="H13" i="3"/>
  <c r="I42" i="2"/>
  <c r="K26" i="2"/>
  <c r="E53" i="3" l="1"/>
  <c r="A58" i="3" s="1"/>
  <c r="F53" i="3"/>
  <c r="E58" i="3" s="1"/>
  <c r="H53" i="3"/>
  <c r="C58" i="3" s="1"/>
  <c r="I58" i="3" s="1"/>
</calcChain>
</file>

<file path=xl/sharedStrings.xml><?xml version="1.0" encoding="utf-8"?>
<sst xmlns="http://schemas.openxmlformats.org/spreadsheetml/2006/main" count="129" uniqueCount="108">
  <si>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</si>
  <si>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</si>
  <si>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</si>
  <si>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</si>
  <si>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</si>
  <si>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</si>
  <si>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</si>
  <si>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</si>
  <si>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</si>
  <si>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</si>
  <si>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</si>
  <si>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</si>
  <si>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</si>
  <si>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</si>
  <si>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</si>
  <si>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</si>
  <si>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</si>
  <si>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</si>
  <si>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</si>
  <si>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</si>
  <si>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</si>
  <si>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</si>
  <si>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</si>
  <si>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</si>
  <si>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</si>
  <si>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</si>
  <si>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</si>
  <si>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</si>
  <si>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</si>
  <si>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</si>
  <si>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</si>
  <si>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</si>
  <si>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</si>
  <si>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</si>
  <si>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</si>
  <si>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</si>
  <si>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</si>
  <si>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</si>
  <si>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</si>
  <si>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</si>
  <si>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</si>
  <si>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</si>
  <si>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</si>
  <si>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</si>
  <si>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</si>
  <si>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</si>
  <si>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</si>
  <si>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</si>
  <si>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</si>
  <si>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</si>
  <si>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</si>
  <si>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</si>
  <si>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</si>
  <si>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</si>
  <si>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</si>
  <si>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</si>
  <si>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</si>
  <si>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</si>
  <si>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</si>
  <si>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</si>
  <si>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</si>
  <si>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</si>
  <si>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</si>
  <si>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</si>
  <si>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</si>
  <si>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</si>
  <si>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</si>
  <si>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</si>
  <si>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</si>
  <si>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</si>
  <si>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</si>
  <si>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</si>
  <si>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</si>
  <si>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</si>
  <si>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</si>
  <si>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</si>
  <si>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</si>
  <si>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</si>
  <si>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</si>
  <si>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</si>
  <si>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</si>
  <si>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</si>
  <si>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</si>
  <si>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</si>
  <si>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HMZA-190622-CZH683</t>
    <phoneticPr fontId="12" type="noConversion"/>
  </si>
  <si>
    <t>兼职人员住宿</t>
    <phoneticPr fontId="12" type="noConversion"/>
  </si>
  <si>
    <t>王凤雨 郭燕雷住宿</t>
    <phoneticPr fontId="12" type="noConversion"/>
  </si>
  <si>
    <t>11.12-15</t>
    <phoneticPr fontId="12" type="noConversion"/>
  </si>
  <si>
    <t>珠海</t>
    <phoneticPr fontId="12" type="noConversion"/>
  </si>
  <si>
    <t>12.12-13</t>
    <phoneticPr fontId="12" type="noConversion"/>
  </si>
  <si>
    <t>12.14-15</t>
    <phoneticPr fontId="12" type="noConversion"/>
  </si>
  <si>
    <t>百岁山及茶歇（珠海站）</t>
    <phoneticPr fontId="12" type="noConversion"/>
  </si>
  <si>
    <t>茶歇-怪味豆（珠海站）</t>
    <phoneticPr fontId="12" type="noConversion"/>
  </si>
  <si>
    <t>茶歇-豆腐干（珠海站）</t>
    <phoneticPr fontId="12" type="noConversion"/>
  </si>
  <si>
    <t>团号：HMZA-190622-CZH683</t>
    <phoneticPr fontId="12" type="noConversion"/>
  </si>
  <si>
    <t>会议日期：12.12-15</t>
    <phoneticPr fontId="12" type="noConversion"/>
  </si>
  <si>
    <t>珠海当地制作费</t>
    <phoneticPr fontId="12" type="noConversion"/>
  </si>
  <si>
    <t>王凤雨12.12日</t>
    <phoneticPr fontId="12" type="noConversion"/>
  </si>
  <si>
    <t>机场-酒店</t>
    <phoneticPr fontId="12" type="noConversion"/>
  </si>
  <si>
    <t>住宿酒店-活动酒店</t>
    <phoneticPr fontId="12" type="noConversion"/>
  </si>
  <si>
    <t>家-机场</t>
    <phoneticPr fontId="12" type="noConversion"/>
  </si>
  <si>
    <t xml:space="preserve">  </t>
    <phoneticPr fontId="12" type="noConversion"/>
  </si>
  <si>
    <t>停车费</t>
    <phoneticPr fontId="12" type="noConversion"/>
  </si>
  <si>
    <t>客户报销</t>
    <phoneticPr fontId="12" type="noConversion"/>
  </si>
  <si>
    <t>珠海活动餐费</t>
    <phoneticPr fontId="12" type="noConversion"/>
  </si>
  <si>
    <t>北京活动餐费</t>
    <phoneticPr fontId="12" type="noConversion"/>
  </si>
  <si>
    <t>兼职10人</t>
    <phoneticPr fontId="12" type="noConversion"/>
  </si>
  <si>
    <t>科技人员差旅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</si>
</sst>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0" xfId="0" applyFont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8" fontId="3" fillId="0" borderId="8" xfId="2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2" workbookViewId="0">
      <selection activeCell="H30" sqref="H30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1.86328125" bestFit="1" customWidth="1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74" t="s">
        <v>0</v>
      </c>
      <c r="D2" s="74"/>
      <c r="E2" s="74"/>
      <c r="F2" s="74"/>
      <c r="G2" s="74"/>
      <c r="H2" s="74"/>
      <c r="I2" s="44"/>
      <c r="J2" s="44"/>
      <c r="K2" s="44"/>
      <c r="L2" s="44"/>
    </row>
    <row r="4" spans="1:12" ht="21" customHeight="1" x14ac:dyDescent="0.3">
      <c r="H4" s="103" t="s">
        <v>94</v>
      </c>
      <c r="I4" s="103"/>
      <c r="J4" s="103" t="s">
        <v>95</v>
      </c>
    </row>
    <row r="5" spans="1:12" ht="21" customHeight="1" x14ac:dyDescent="0.3">
      <c r="H5" s="104"/>
      <c r="I5" s="104"/>
      <c r="J5" s="104"/>
    </row>
    <row r="6" spans="1:12" ht="21" customHeight="1" x14ac:dyDescent="0.3">
      <c r="A6" s="86" t="s">
        <v>1</v>
      </c>
      <c r="B6" s="91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91" t="s">
        <v>5</v>
      </c>
    </row>
    <row r="7" spans="1:12" ht="21" customHeight="1" x14ac:dyDescent="0.3">
      <c r="A7" s="86"/>
      <c r="B7" s="9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91"/>
    </row>
    <row r="8" spans="1:12" ht="21" customHeight="1" x14ac:dyDescent="0.3">
      <c r="A8" s="87">
        <v>1</v>
      </c>
      <c r="B8" s="80" t="s">
        <v>13</v>
      </c>
      <c r="C8" s="92">
        <v>0</v>
      </c>
      <c r="D8" s="96"/>
      <c r="E8" s="92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97" t="s">
        <v>14</v>
      </c>
    </row>
    <row r="9" spans="1:12" ht="21" customHeight="1" x14ac:dyDescent="0.3">
      <c r="A9" s="87"/>
      <c r="B9" s="80"/>
      <c r="C9" s="92"/>
      <c r="D9" s="96"/>
      <c r="E9" s="92"/>
      <c r="F9" s="37">
        <v>0</v>
      </c>
      <c r="G9" s="37">
        <v>0</v>
      </c>
      <c r="H9" s="37">
        <f t="shared" si="0"/>
        <v>0</v>
      </c>
      <c r="I9" s="45"/>
      <c r="J9" s="98"/>
    </row>
    <row r="10" spans="1:12" ht="21" customHeight="1" x14ac:dyDescent="0.3">
      <c r="A10" s="87"/>
      <c r="B10" s="80"/>
      <c r="C10" s="92"/>
      <c r="D10" s="96"/>
      <c r="E10" s="92"/>
      <c r="F10" s="37">
        <v>0</v>
      </c>
      <c r="G10" s="37">
        <v>0</v>
      </c>
      <c r="H10" s="37">
        <f t="shared" si="0"/>
        <v>0</v>
      </c>
      <c r="I10" s="45"/>
      <c r="J10" s="98"/>
    </row>
    <row r="11" spans="1:12" ht="21" customHeight="1" x14ac:dyDescent="0.3">
      <c r="A11" s="87"/>
      <c r="B11" s="80"/>
      <c r="C11" s="92"/>
      <c r="D11" s="96"/>
      <c r="E11" s="92"/>
      <c r="F11" s="37">
        <v>0</v>
      </c>
      <c r="G11" s="37">
        <v>0</v>
      </c>
      <c r="H11" s="37">
        <f t="shared" si="0"/>
        <v>0</v>
      </c>
      <c r="I11" s="45"/>
      <c r="J11" s="98"/>
    </row>
    <row r="12" spans="1:12" ht="21" customHeight="1" x14ac:dyDescent="0.3">
      <c r="A12" s="87"/>
      <c r="B12" s="80"/>
      <c r="C12" s="92"/>
      <c r="D12" s="96"/>
      <c r="E12" s="92"/>
      <c r="F12" s="37">
        <v>0</v>
      </c>
      <c r="G12" s="37">
        <v>0</v>
      </c>
      <c r="H12" s="37">
        <f t="shared" si="0"/>
        <v>0</v>
      </c>
      <c r="I12" s="45"/>
      <c r="J12" s="98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99"/>
    </row>
    <row r="14" spans="1:12" ht="21" customHeight="1" x14ac:dyDescent="0.3">
      <c r="A14" s="88">
        <v>2</v>
      </c>
      <c r="B14" s="81" t="s">
        <v>16</v>
      </c>
      <c r="C14" s="93">
        <v>0</v>
      </c>
      <c r="D14" s="88"/>
      <c r="E14" s="93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97" t="s">
        <v>17</v>
      </c>
    </row>
    <row r="15" spans="1:12" ht="21" customHeight="1" x14ac:dyDescent="0.3">
      <c r="A15" s="89"/>
      <c r="B15" s="82"/>
      <c r="C15" s="94"/>
      <c r="D15" s="89"/>
      <c r="E15" s="94"/>
      <c r="F15" s="37">
        <v>0</v>
      </c>
      <c r="G15" s="37">
        <v>0</v>
      </c>
      <c r="H15" s="37">
        <f t="shared" ref="H15" si="3">F15+G15</f>
        <v>0</v>
      </c>
      <c r="I15" s="45"/>
      <c r="J15" s="98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99"/>
    </row>
    <row r="17" spans="1:10" ht="21" customHeight="1" x14ac:dyDescent="0.3">
      <c r="A17" s="87">
        <v>3</v>
      </c>
      <c r="B17" s="80" t="s">
        <v>19</v>
      </c>
      <c r="C17" s="92">
        <v>0</v>
      </c>
      <c r="D17" s="96"/>
      <c r="E17" s="92">
        <f t="shared" si="2"/>
        <v>0</v>
      </c>
      <c r="F17" s="70">
        <v>648</v>
      </c>
      <c r="G17" s="70">
        <v>0</v>
      </c>
      <c r="H17" s="70">
        <f t="shared" ref="H17" si="4">F17+G17</f>
        <v>648</v>
      </c>
      <c r="I17" s="56" t="s">
        <v>104</v>
      </c>
      <c r="J17" s="105" t="s">
        <v>20</v>
      </c>
    </row>
    <row r="18" spans="1:10" ht="21" customHeight="1" x14ac:dyDescent="0.3">
      <c r="A18" s="87"/>
      <c r="B18" s="80"/>
      <c r="C18" s="92"/>
      <c r="D18" s="96"/>
      <c r="E18" s="92"/>
      <c r="F18" s="37">
        <v>932</v>
      </c>
      <c r="G18" s="37">
        <v>0</v>
      </c>
      <c r="H18" s="37">
        <f t="shared" si="0"/>
        <v>932</v>
      </c>
      <c r="I18" s="56" t="s">
        <v>105</v>
      </c>
      <c r="J18" s="106"/>
    </row>
    <row r="19" spans="1:10" ht="21" customHeight="1" x14ac:dyDescent="0.3">
      <c r="A19" s="87"/>
      <c r="B19" s="80"/>
      <c r="C19" s="92"/>
      <c r="D19" s="96"/>
      <c r="E19" s="92"/>
      <c r="F19" s="37">
        <v>9226.4</v>
      </c>
      <c r="G19" s="37">
        <v>0</v>
      </c>
      <c r="H19" s="37">
        <f t="shared" si="0"/>
        <v>9226.4</v>
      </c>
      <c r="I19" s="56" t="s">
        <v>103</v>
      </c>
      <c r="J19" s="106"/>
    </row>
    <row r="20" spans="1:10" ht="21" customHeight="1" x14ac:dyDescent="0.3">
      <c r="A20" s="87"/>
      <c r="B20" s="80"/>
      <c r="C20" s="92"/>
      <c r="D20" s="96"/>
      <c r="E20" s="92"/>
      <c r="F20" s="37">
        <v>0</v>
      </c>
      <c r="G20" s="37">
        <v>0</v>
      </c>
      <c r="H20" s="37">
        <f t="shared" si="0"/>
        <v>0</v>
      </c>
      <c r="I20" s="45"/>
      <c r="J20" s="106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5">SUM(D17)</f>
        <v>0</v>
      </c>
      <c r="E21" s="40">
        <f t="shared" si="5"/>
        <v>0</v>
      </c>
      <c r="F21" s="40">
        <f>SUM(F17:F20)</f>
        <v>10806.4</v>
      </c>
      <c r="G21" s="40">
        <f t="shared" ref="G21" si="6">SUM(G17:G20)</f>
        <v>0</v>
      </c>
      <c r="H21" s="40">
        <f>SUM(H17:H20)</f>
        <v>10806.4</v>
      </c>
      <c r="I21" s="46"/>
      <c r="J21" s="107"/>
    </row>
    <row r="22" spans="1:10" ht="21" customHeight="1" x14ac:dyDescent="0.3">
      <c r="A22" s="87">
        <v>4</v>
      </c>
      <c r="B22" s="80" t="s">
        <v>22</v>
      </c>
      <c r="C22" s="92">
        <v>0</v>
      </c>
      <c r="D22" s="96"/>
      <c r="E22" s="92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105" t="s">
        <v>23</v>
      </c>
    </row>
    <row r="23" spans="1:10" ht="21" customHeight="1" x14ac:dyDescent="0.3">
      <c r="A23" s="87"/>
      <c r="B23" s="80"/>
      <c r="C23" s="92"/>
      <c r="D23" s="96"/>
      <c r="E23" s="92"/>
      <c r="F23" s="37">
        <v>0</v>
      </c>
      <c r="G23" s="37">
        <v>0</v>
      </c>
      <c r="H23" s="37">
        <f t="shared" si="0"/>
        <v>0</v>
      </c>
      <c r="I23" s="45"/>
      <c r="J23" s="106"/>
    </row>
    <row r="24" spans="1:10" s="30" customFormat="1" ht="21" customHeight="1" x14ac:dyDescent="0.3">
      <c r="A24" s="38"/>
      <c r="B24" s="39" t="s">
        <v>24</v>
      </c>
      <c r="C24" s="40">
        <f>SUM(C22)</f>
        <v>0</v>
      </c>
      <c r="D24" s="40">
        <f t="shared" ref="D24:E24" si="7">SUM(D22)</f>
        <v>0</v>
      </c>
      <c r="E24" s="40">
        <f t="shared" si="7"/>
        <v>0</v>
      </c>
      <c r="F24" s="40">
        <f>SUM(F22:F23)</f>
        <v>0</v>
      </c>
      <c r="G24" s="40">
        <f t="shared" ref="G24:H24" si="8">SUM(G22:G23)</f>
        <v>0</v>
      </c>
      <c r="H24" s="40">
        <f t="shared" si="8"/>
        <v>0</v>
      </c>
      <c r="I24" s="46"/>
      <c r="J24" s="107"/>
    </row>
    <row r="25" spans="1:10" ht="21" customHeight="1" x14ac:dyDescent="0.3">
      <c r="A25" s="88">
        <v>5</v>
      </c>
      <c r="B25" s="81" t="s">
        <v>25</v>
      </c>
      <c r="C25" s="93">
        <v>0</v>
      </c>
      <c r="D25" s="88"/>
      <c r="E25" s="93">
        <f t="shared" si="2"/>
        <v>0</v>
      </c>
      <c r="F25" s="50">
        <v>686.2</v>
      </c>
      <c r="G25" s="50">
        <v>0</v>
      </c>
      <c r="H25" s="50">
        <f t="shared" ref="H25:H27" si="9">F25+G25</f>
        <v>686.2</v>
      </c>
      <c r="I25" s="56" t="s">
        <v>91</v>
      </c>
      <c r="J25" s="97" t="s">
        <v>26</v>
      </c>
    </row>
    <row r="26" spans="1:10" ht="21" customHeight="1" x14ac:dyDescent="0.3">
      <c r="A26" s="90"/>
      <c r="B26" s="83"/>
      <c r="C26" s="95"/>
      <c r="D26" s="90"/>
      <c r="E26" s="95"/>
      <c r="F26" s="50">
        <v>119.08</v>
      </c>
      <c r="G26" s="50">
        <v>0</v>
      </c>
      <c r="H26" s="50">
        <f t="shared" si="9"/>
        <v>119.08</v>
      </c>
      <c r="I26" s="56" t="s">
        <v>92</v>
      </c>
      <c r="J26" s="98"/>
    </row>
    <row r="27" spans="1:10" ht="21" customHeight="1" x14ac:dyDescent="0.3">
      <c r="A27" s="90"/>
      <c r="B27" s="83"/>
      <c r="C27" s="95"/>
      <c r="D27" s="90"/>
      <c r="E27" s="95"/>
      <c r="F27" s="50">
        <v>136.71</v>
      </c>
      <c r="G27" s="50">
        <v>0</v>
      </c>
      <c r="H27" s="50">
        <f t="shared" si="9"/>
        <v>136.71</v>
      </c>
      <c r="I27" s="56" t="s">
        <v>93</v>
      </c>
      <c r="J27" s="98"/>
    </row>
    <row r="28" spans="1:10" s="30" customFormat="1" ht="21" customHeight="1" x14ac:dyDescent="0.3">
      <c r="A28" s="38"/>
      <c r="B28" s="39" t="s">
        <v>27</v>
      </c>
      <c r="C28" s="40">
        <f>SUM(C25)</f>
        <v>0</v>
      </c>
      <c r="D28" s="40">
        <f>SUM(D25)</f>
        <v>0</v>
      </c>
      <c r="E28" s="40">
        <f>SUM(E25)</f>
        <v>0</v>
      </c>
      <c r="F28" s="40">
        <f>SUM(F25:F27)</f>
        <v>941.99000000000012</v>
      </c>
      <c r="G28" s="40">
        <f>SUM(G25:G27)</f>
        <v>0</v>
      </c>
      <c r="H28" s="40">
        <f>SUM(H25:H27)</f>
        <v>941.99000000000012</v>
      </c>
      <c r="I28" s="46"/>
      <c r="J28" s="99"/>
    </row>
    <row r="29" spans="1:10" ht="21" customHeight="1" x14ac:dyDescent="0.3">
      <c r="A29" s="87">
        <v>6</v>
      </c>
      <c r="B29" s="80" t="s">
        <v>28</v>
      </c>
      <c r="C29" s="92">
        <v>0</v>
      </c>
      <c r="D29" s="96"/>
      <c r="E29" s="92">
        <f t="shared" si="2"/>
        <v>0</v>
      </c>
      <c r="F29" s="37">
        <v>3500</v>
      </c>
      <c r="G29" s="37">
        <v>0</v>
      </c>
      <c r="H29" s="37">
        <f t="shared" si="0"/>
        <v>3500</v>
      </c>
      <c r="I29" s="56" t="s">
        <v>106</v>
      </c>
      <c r="J29" s="97" t="s">
        <v>29</v>
      </c>
    </row>
    <row r="30" spans="1:10" ht="21" customHeight="1" x14ac:dyDescent="0.3">
      <c r="A30" s="87"/>
      <c r="B30" s="80"/>
      <c r="C30" s="92"/>
      <c r="D30" s="96"/>
      <c r="E30" s="92"/>
      <c r="F30" s="72">
        <v>3030.94</v>
      </c>
      <c r="G30" s="72">
        <v>0</v>
      </c>
      <c r="H30" s="72">
        <f t="shared" ref="H30" si="10">F30+G30</f>
        <v>3030.94</v>
      </c>
      <c r="I30" s="56" t="s">
        <v>107</v>
      </c>
      <c r="J30" s="106"/>
    </row>
    <row r="31" spans="1:10" ht="21" customHeight="1" x14ac:dyDescent="0.3">
      <c r="A31" s="87"/>
      <c r="B31" s="80"/>
      <c r="C31" s="92"/>
      <c r="D31" s="96"/>
      <c r="E31" s="92"/>
      <c r="F31" s="37">
        <v>0</v>
      </c>
      <c r="G31" s="37">
        <v>0</v>
      </c>
      <c r="H31" s="37">
        <v>0</v>
      </c>
      <c r="I31" s="56"/>
      <c r="J31" s="106"/>
    </row>
    <row r="32" spans="1:10" s="30" customFormat="1" ht="21" customHeight="1" x14ac:dyDescent="0.3">
      <c r="A32" s="38"/>
      <c r="B32" s="39" t="s">
        <v>30</v>
      </c>
      <c r="C32" s="40">
        <f>SUM(C29)</f>
        <v>0</v>
      </c>
      <c r="D32" s="40">
        <f>SUM(D29)</f>
        <v>0</v>
      </c>
      <c r="E32" s="40">
        <f>SUM(E29)</f>
        <v>0</v>
      </c>
      <c r="F32" s="40">
        <f>SUM(F29:F31)</f>
        <v>6530.9400000000005</v>
      </c>
      <c r="G32" s="40">
        <f>SUM(G29:G31)</f>
        <v>0</v>
      </c>
      <c r="H32" s="40">
        <f>SUM(H29:H31)</f>
        <v>6530.9400000000005</v>
      </c>
      <c r="I32" s="46"/>
      <c r="J32" s="107"/>
    </row>
    <row r="33" spans="1:10" ht="21" customHeight="1" x14ac:dyDescent="0.3">
      <c r="A33" s="87">
        <v>7</v>
      </c>
      <c r="B33" s="80" t="s">
        <v>31</v>
      </c>
      <c r="C33" s="92">
        <v>0</v>
      </c>
      <c r="D33" s="96"/>
      <c r="E33" s="92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100"/>
    </row>
    <row r="34" spans="1:10" ht="21" customHeight="1" x14ac:dyDescent="0.3">
      <c r="A34" s="87"/>
      <c r="B34" s="80"/>
      <c r="C34" s="92"/>
      <c r="D34" s="96"/>
      <c r="E34" s="92"/>
      <c r="F34" s="37">
        <v>0</v>
      </c>
      <c r="G34" s="37">
        <v>0</v>
      </c>
      <c r="H34" s="37">
        <f t="shared" si="0"/>
        <v>0</v>
      </c>
      <c r="I34" s="45"/>
      <c r="J34" s="101"/>
    </row>
    <row r="35" spans="1:10" ht="21" customHeight="1" x14ac:dyDescent="0.3">
      <c r="A35" s="87"/>
      <c r="B35" s="80"/>
      <c r="C35" s="92"/>
      <c r="D35" s="96"/>
      <c r="E35" s="92"/>
      <c r="F35" s="37">
        <v>0</v>
      </c>
      <c r="G35" s="37">
        <v>0</v>
      </c>
      <c r="H35" s="37">
        <f t="shared" si="0"/>
        <v>0</v>
      </c>
      <c r="I35" s="45"/>
      <c r="J35" s="101"/>
    </row>
    <row r="36" spans="1:10" ht="21" customHeight="1" x14ac:dyDescent="0.3">
      <c r="A36" s="87"/>
      <c r="B36" s="80"/>
      <c r="C36" s="92"/>
      <c r="D36" s="96"/>
      <c r="E36" s="92"/>
      <c r="F36" s="37">
        <v>0</v>
      </c>
      <c r="G36" s="37">
        <v>0</v>
      </c>
      <c r="H36" s="37">
        <f t="shared" si="0"/>
        <v>0</v>
      </c>
      <c r="I36" s="45"/>
      <c r="J36" s="101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6"/>
      <c r="J37" s="102"/>
    </row>
    <row r="38" spans="1:10" ht="21" customHeight="1" x14ac:dyDescent="0.3">
      <c r="A38" s="87">
        <v>8</v>
      </c>
      <c r="B38" s="80" t="s">
        <v>33</v>
      </c>
      <c r="C38" s="92">
        <v>0</v>
      </c>
      <c r="D38" s="96"/>
      <c r="E38" s="92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105" t="s">
        <v>34</v>
      </c>
    </row>
    <row r="39" spans="1:10" ht="21" customHeight="1" x14ac:dyDescent="0.3">
      <c r="A39" s="87"/>
      <c r="B39" s="80"/>
      <c r="C39" s="92"/>
      <c r="D39" s="96"/>
      <c r="E39" s="92"/>
      <c r="F39" s="37">
        <v>0</v>
      </c>
      <c r="G39" s="37">
        <v>0</v>
      </c>
      <c r="H39" s="37">
        <f t="shared" si="0"/>
        <v>0</v>
      </c>
      <c r="I39" s="45"/>
      <c r="J39" s="106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3">SUM(D38)</f>
        <v>0</v>
      </c>
      <c r="E40" s="40">
        <f t="shared" si="13"/>
        <v>0</v>
      </c>
      <c r="F40" s="40">
        <f>SUM(F38:F39)</f>
        <v>0</v>
      </c>
      <c r="G40" s="40">
        <f t="shared" ref="G40:H40" si="14">SUM(G38:G39)</f>
        <v>0</v>
      </c>
      <c r="H40" s="40">
        <f t="shared" si="14"/>
        <v>0</v>
      </c>
      <c r="I40" s="46"/>
      <c r="J40" s="107"/>
    </row>
    <row r="41" spans="1:10" ht="21" customHeight="1" x14ac:dyDescent="0.3">
      <c r="A41" s="87">
        <v>9</v>
      </c>
      <c r="B41" s="80" t="s">
        <v>36</v>
      </c>
      <c r="C41" s="92">
        <v>0</v>
      </c>
      <c r="D41" s="96"/>
      <c r="E41" s="9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97" t="s">
        <v>37</v>
      </c>
    </row>
    <row r="42" spans="1:10" ht="21" customHeight="1" x14ac:dyDescent="0.3">
      <c r="A42" s="87"/>
      <c r="B42" s="80"/>
      <c r="C42" s="92"/>
      <c r="D42" s="96"/>
      <c r="E42" s="92"/>
      <c r="F42" s="37">
        <v>0</v>
      </c>
      <c r="G42" s="37">
        <v>0</v>
      </c>
      <c r="H42" s="37">
        <f t="shared" si="0"/>
        <v>0</v>
      </c>
      <c r="I42" s="45"/>
      <c r="J42" s="98"/>
    </row>
    <row r="43" spans="1:10" ht="21" customHeight="1" x14ac:dyDescent="0.3">
      <c r="A43" s="87"/>
      <c r="B43" s="80"/>
      <c r="C43" s="92"/>
      <c r="D43" s="96"/>
      <c r="E43" s="92"/>
      <c r="F43" s="37">
        <v>0</v>
      </c>
      <c r="G43" s="37">
        <v>0</v>
      </c>
      <c r="H43" s="37">
        <f t="shared" si="0"/>
        <v>0</v>
      </c>
      <c r="I43" s="45"/>
      <c r="J43" s="98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5">SUM(D41)</f>
        <v>0</v>
      </c>
      <c r="E44" s="40">
        <f t="shared" si="15"/>
        <v>0</v>
      </c>
      <c r="F44" s="40">
        <f>SUM(F41:F43)</f>
        <v>0</v>
      </c>
      <c r="G44" s="40">
        <f t="shared" ref="G44:H44" si="16">SUM(G41:G43)</f>
        <v>0</v>
      </c>
      <c r="H44" s="40">
        <f t="shared" si="16"/>
        <v>0</v>
      </c>
      <c r="I44" s="46"/>
      <c r="J44" s="99"/>
    </row>
    <row r="45" spans="1:10" ht="21" customHeight="1" x14ac:dyDescent="0.3">
      <c r="A45" s="88">
        <v>10</v>
      </c>
      <c r="B45" s="80" t="s">
        <v>39</v>
      </c>
      <c r="C45" s="92">
        <v>0</v>
      </c>
      <c r="D45" s="96"/>
      <c r="E45" s="92">
        <f t="shared" si="2"/>
        <v>0</v>
      </c>
      <c r="F45" s="37">
        <v>65</v>
      </c>
      <c r="G45" s="37">
        <v>0</v>
      </c>
      <c r="H45" s="37">
        <f>F45+G45</f>
        <v>65</v>
      </c>
      <c r="I45" s="62" t="s">
        <v>96</v>
      </c>
      <c r="J45" s="100"/>
    </row>
    <row r="46" spans="1:10" ht="21" customHeight="1" x14ac:dyDescent="0.3">
      <c r="A46" s="90"/>
      <c r="B46" s="80"/>
      <c r="C46" s="92"/>
      <c r="D46" s="96"/>
      <c r="E46" s="92"/>
      <c r="F46" s="37">
        <v>0</v>
      </c>
      <c r="G46" s="37">
        <v>0</v>
      </c>
      <c r="H46" s="73">
        <f t="shared" ref="H46:H47" si="17">F46+G46</f>
        <v>0</v>
      </c>
      <c r="I46" s="56"/>
      <c r="J46" s="101"/>
    </row>
    <row r="47" spans="1:10" ht="21" customHeight="1" x14ac:dyDescent="0.3">
      <c r="A47" s="90"/>
      <c r="B47" s="80"/>
      <c r="C47" s="92"/>
      <c r="D47" s="96"/>
      <c r="E47" s="92"/>
      <c r="F47" s="72">
        <v>0</v>
      </c>
      <c r="G47" s="37">
        <v>0</v>
      </c>
      <c r="H47" s="73">
        <f t="shared" si="17"/>
        <v>0</v>
      </c>
      <c r="I47" s="56"/>
      <c r="J47" s="101"/>
    </row>
    <row r="48" spans="1:10" ht="21" customHeight="1" x14ac:dyDescent="0.3">
      <c r="A48" s="90"/>
      <c r="B48" s="80"/>
      <c r="C48" s="92"/>
      <c r="D48" s="96"/>
      <c r="E48" s="92"/>
      <c r="F48" s="37">
        <v>0</v>
      </c>
      <c r="G48" s="37">
        <v>0</v>
      </c>
      <c r="H48" s="37">
        <f t="shared" ref="H46:H51" si="18">F48+G48</f>
        <v>0</v>
      </c>
      <c r="I48" s="56"/>
      <c r="J48" s="101"/>
    </row>
    <row r="49" spans="1:10" ht="21" customHeight="1" x14ac:dyDescent="0.3">
      <c r="A49" s="90"/>
      <c r="B49" s="80"/>
      <c r="C49" s="92"/>
      <c r="D49" s="96"/>
      <c r="E49" s="92"/>
      <c r="F49" s="37">
        <v>0</v>
      </c>
      <c r="G49" s="37">
        <v>0</v>
      </c>
      <c r="H49" s="37">
        <f t="shared" si="18"/>
        <v>0</v>
      </c>
      <c r="I49" s="45"/>
      <c r="J49" s="101"/>
    </row>
    <row r="50" spans="1:10" ht="21" customHeight="1" x14ac:dyDescent="0.3">
      <c r="A50" s="90"/>
      <c r="B50" s="80"/>
      <c r="C50" s="92"/>
      <c r="D50" s="96"/>
      <c r="E50" s="92"/>
      <c r="F50" s="37">
        <v>0</v>
      </c>
      <c r="G50" s="37">
        <v>0</v>
      </c>
      <c r="H50" s="37">
        <f t="shared" si="18"/>
        <v>0</v>
      </c>
      <c r="I50" s="45"/>
      <c r="J50" s="101"/>
    </row>
    <row r="51" spans="1:10" ht="21" customHeight="1" x14ac:dyDescent="0.3">
      <c r="A51" s="89"/>
      <c r="B51" s="80"/>
      <c r="C51" s="92"/>
      <c r="D51" s="96"/>
      <c r="E51" s="92"/>
      <c r="F51" s="37">
        <v>0</v>
      </c>
      <c r="G51" s="37">
        <v>0</v>
      </c>
      <c r="H51" s="37">
        <f t="shared" si="18"/>
        <v>0</v>
      </c>
      <c r="I51" s="45"/>
      <c r="J51" s="101"/>
    </row>
    <row r="52" spans="1:10" s="30" customFormat="1" ht="21" customHeight="1" x14ac:dyDescent="0.3">
      <c r="A52" s="38"/>
      <c r="B52" s="39" t="s">
        <v>40</v>
      </c>
      <c r="C52" s="40">
        <f>SUM(C45)</f>
        <v>0</v>
      </c>
      <c r="D52" s="40">
        <f t="shared" ref="D52:E52" si="19">SUM(D45)</f>
        <v>0</v>
      </c>
      <c r="E52" s="40">
        <f t="shared" si="19"/>
        <v>0</v>
      </c>
      <c r="F52" s="40">
        <f>SUM(F45:F51)</f>
        <v>65</v>
      </c>
      <c r="G52" s="40">
        <f t="shared" ref="G52" si="20">SUM(G45:G51)</f>
        <v>0</v>
      </c>
      <c r="H52" s="40">
        <f>SUM(H45:H51)</f>
        <v>65</v>
      </c>
      <c r="I52" s="46"/>
      <c r="J52" s="102"/>
    </row>
    <row r="53" spans="1:10" ht="21" customHeight="1" x14ac:dyDescent="0.3">
      <c r="A53" s="38"/>
      <c r="B53" s="39" t="s">
        <v>41</v>
      </c>
      <c r="C53" s="40">
        <f t="shared" ref="C53:H53" si="21">SUM(C52,C44,C40,C37,C32,C28,C24,C21,C16,C13)</f>
        <v>0</v>
      </c>
      <c r="D53" s="40">
        <f t="shared" si="21"/>
        <v>0</v>
      </c>
      <c r="E53" s="40">
        <f t="shared" si="21"/>
        <v>0</v>
      </c>
      <c r="F53" s="40">
        <f t="shared" si="21"/>
        <v>18344.330000000002</v>
      </c>
      <c r="G53" s="40">
        <f t="shared" si="21"/>
        <v>0</v>
      </c>
      <c r="H53" s="40">
        <f t="shared" si="21"/>
        <v>18344.330000000002</v>
      </c>
      <c r="I53" s="46"/>
      <c r="J53" s="47"/>
    </row>
    <row r="57" spans="1:10" ht="21" customHeight="1" x14ac:dyDescent="0.3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8" t="s">
        <v>46</v>
      </c>
    </row>
    <row r="58" spans="1:10" ht="21" customHeight="1" x14ac:dyDescent="0.3">
      <c r="A58" s="84">
        <f>E53</f>
        <v>0</v>
      </c>
      <c r="B58" s="85"/>
      <c r="C58" s="85">
        <f>H53</f>
        <v>18344.330000000002</v>
      </c>
      <c r="D58" s="85"/>
      <c r="E58" s="85">
        <f>F53</f>
        <v>18344.330000000002</v>
      </c>
      <c r="F58" s="85"/>
      <c r="G58" s="85">
        <f>G53</f>
        <v>0</v>
      </c>
      <c r="H58" s="85"/>
      <c r="I58" s="49">
        <f>A58-C58</f>
        <v>-18344.330000000002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8"/>
    <mergeCell ref="J29:J32"/>
    <mergeCell ref="J33:J37"/>
    <mergeCell ref="J38:J40"/>
    <mergeCell ref="J4:J5"/>
    <mergeCell ref="J6:J7"/>
    <mergeCell ref="J8:J13"/>
    <mergeCell ref="J14:J16"/>
    <mergeCell ref="J17:J21"/>
    <mergeCell ref="E29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7"/>
    <mergeCell ref="D29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7"/>
    <mergeCell ref="B45:B51"/>
    <mergeCell ref="C8:C12"/>
    <mergeCell ref="C14:C15"/>
    <mergeCell ref="C17:C20"/>
    <mergeCell ref="C22:C23"/>
    <mergeCell ref="C25:C27"/>
    <mergeCell ref="C29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7"/>
    <mergeCell ref="A29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7"/>
    <mergeCell ref="B29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3"/>
  <sheetViews>
    <sheetView topLeftCell="B16" workbookViewId="0">
      <selection activeCell="K26" sqref="K2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108" t="s">
        <v>53</v>
      </c>
      <c r="G5" s="108"/>
      <c r="H5" s="5" t="s">
        <v>54</v>
      </c>
      <c r="I5" s="4"/>
      <c r="J5" s="108" t="s">
        <v>55</v>
      </c>
      <c r="K5" s="109"/>
    </row>
    <row r="6" spans="2:11" ht="20.100000000000001" customHeight="1" x14ac:dyDescent="0.3">
      <c r="B6" s="6"/>
      <c r="C6" s="7"/>
      <c r="D6" s="8" t="s">
        <v>56</v>
      </c>
      <c r="E6" s="8"/>
      <c r="F6" s="110" t="s">
        <v>57</v>
      </c>
      <c r="G6" s="110"/>
      <c r="H6" s="8" t="s">
        <v>58</v>
      </c>
      <c r="I6" s="7"/>
      <c r="J6" s="110" t="s">
        <v>59</v>
      </c>
      <c r="K6" s="111"/>
    </row>
    <row r="7" spans="2:11" ht="20.100000000000001" customHeight="1" x14ac:dyDescent="0.3">
      <c r="B7" s="6"/>
      <c r="C7" s="7"/>
      <c r="D7" s="8" t="s">
        <v>60</v>
      </c>
      <c r="E7" s="8"/>
      <c r="F7" s="112">
        <v>43813</v>
      </c>
      <c r="G7" s="110"/>
      <c r="H7" s="8" t="s">
        <v>61</v>
      </c>
      <c r="I7" s="22"/>
      <c r="J7" s="110">
        <v>12.16</v>
      </c>
      <c r="K7" s="111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13" t="s">
        <v>84</v>
      </c>
      <c r="K8" s="114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15" t="s">
        <v>1</v>
      </c>
      <c r="C10" s="116"/>
      <c r="D10" s="14" t="s">
        <v>63</v>
      </c>
      <c r="E10" s="117" t="s">
        <v>64</v>
      </c>
      <c r="F10" s="118"/>
      <c r="G10" s="16" t="s">
        <v>65</v>
      </c>
      <c r="H10" s="15" t="s">
        <v>66</v>
      </c>
      <c r="I10" s="117" t="s">
        <v>67</v>
      </c>
      <c r="J10" s="118"/>
      <c r="K10" s="16" t="s">
        <v>68</v>
      </c>
    </row>
    <row r="11" spans="2:11" ht="20.100000000000001" customHeight="1" x14ac:dyDescent="0.3">
      <c r="B11" s="119">
        <v>1</v>
      </c>
      <c r="C11" s="120"/>
      <c r="D11" s="135" t="s">
        <v>69</v>
      </c>
      <c r="E11" s="119" t="s">
        <v>70</v>
      </c>
      <c r="F11" s="120"/>
      <c r="G11" s="17">
        <v>0</v>
      </c>
      <c r="H11" s="17">
        <v>0</v>
      </c>
      <c r="I11" s="121"/>
      <c r="J11" s="122"/>
      <c r="K11" s="24" t="s">
        <v>101</v>
      </c>
    </row>
    <row r="12" spans="2:11" ht="23" customHeight="1" x14ac:dyDescent="0.3">
      <c r="B12" s="119">
        <v>2</v>
      </c>
      <c r="C12" s="120"/>
      <c r="D12" s="136"/>
      <c r="E12" s="123" t="s">
        <v>71</v>
      </c>
      <c r="F12" s="124"/>
      <c r="G12" s="17">
        <v>39.83</v>
      </c>
      <c r="H12" s="17">
        <v>39.83</v>
      </c>
      <c r="I12" s="121"/>
      <c r="J12" s="122"/>
      <c r="K12" s="24" t="s">
        <v>100</v>
      </c>
    </row>
    <row r="13" spans="2:11" ht="23" customHeight="1" x14ac:dyDescent="0.3">
      <c r="B13" s="57"/>
      <c r="C13" s="58"/>
      <c r="D13" s="136"/>
      <c r="E13" s="125"/>
      <c r="F13" s="126"/>
      <c r="G13" s="61">
        <v>27</v>
      </c>
      <c r="H13" s="71">
        <v>27</v>
      </c>
      <c r="I13" s="59"/>
      <c r="J13" s="60"/>
      <c r="K13" s="24" t="s">
        <v>99</v>
      </c>
    </row>
    <row r="14" spans="2:11" ht="23" customHeight="1" x14ac:dyDescent="0.3">
      <c r="B14" s="57"/>
      <c r="C14" s="58"/>
      <c r="D14" s="136"/>
      <c r="E14" s="127"/>
      <c r="F14" s="128"/>
      <c r="G14" s="61">
        <v>153</v>
      </c>
      <c r="H14" s="71">
        <v>153</v>
      </c>
      <c r="I14" s="59"/>
      <c r="J14" s="60"/>
      <c r="K14" s="24" t="s">
        <v>98</v>
      </c>
    </row>
    <row r="15" spans="2:11" ht="20.100000000000001" customHeight="1" x14ac:dyDescent="0.3">
      <c r="B15" s="119">
        <v>3</v>
      </c>
      <c r="C15" s="120"/>
      <c r="D15" s="136"/>
      <c r="E15" s="123" t="s">
        <v>72</v>
      </c>
      <c r="F15" s="124"/>
      <c r="G15" s="17">
        <v>636</v>
      </c>
      <c r="H15" s="71">
        <v>636</v>
      </c>
      <c r="I15" s="121"/>
      <c r="J15" s="122"/>
      <c r="K15" s="24" t="s">
        <v>85</v>
      </c>
    </row>
    <row r="16" spans="2:11" ht="20.100000000000001" customHeight="1" x14ac:dyDescent="0.3">
      <c r="B16" s="51"/>
      <c r="C16" s="52"/>
      <c r="D16" s="136"/>
      <c r="E16" s="127"/>
      <c r="F16" s="128"/>
      <c r="G16" s="55">
        <v>964</v>
      </c>
      <c r="H16" s="71">
        <v>964</v>
      </c>
      <c r="I16" s="53"/>
      <c r="J16" s="54"/>
      <c r="K16" s="24" t="s">
        <v>86</v>
      </c>
    </row>
    <row r="17" spans="1:12" ht="20.100000000000001" customHeight="1" x14ac:dyDescent="0.3">
      <c r="B17" s="119">
        <v>4</v>
      </c>
      <c r="C17" s="120"/>
      <c r="D17" s="136"/>
      <c r="E17" s="123" t="s">
        <v>73</v>
      </c>
      <c r="F17" s="124"/>
      <c r="G17" s="17">
        <v>34</v>
      </c>
      <c r="H17" s="71">
        <v>34</v>
      </c>
      <c r="I17" s="121"/>
      <c r="J17" s="122"/>
      <c r="K17" s="24" t="s">
        <v>97</v>
      </c>
      <c r="L17" s="63"/>
    </row>
    <row r="18" spans="1:12" ht="20.100000000000001" customHeight="1" x14ac:dyDescent="0.3">
      <c r="B18" s="64"/>
      <c r="C18" s="65"/>
      <c r="D18" s="68"/>
      <c r="E18" s="125"/>
      <c r="F18" s="126"/>
      <c r="G18" s="69">
        <v>118</v>
      </c>
      <c r="H18" s="71"/>
      <c r="I18" s="66"/>
      <c r="J18" s="67">
        <v>118</v>
      </c>
      <c r="K18" s="24"/>
      <c r="L18" s="63"/>
    </row>
    <row r="19" spans="1:12" ht="20.100000000000001" customHeight="1" x14ac:dyDescent="0.3">
      <c r="B19" s="64"/>
      <c r="C19" s="65"/>
      <c r="D19" s="68"/>
      <c r="E19" s="127"/>
      <c r="F19" s="128"/>
      <c r="G19" s="69">
        <v>57</v>
      </c>
      <c r="H19" s="71"/>
      <c r="I19" s="66"/>
      <c r="J19" s="67">
        <v>57</v>
      </c>
      <c r="K19" s="24"/>
      <c r="L19" s="63"/>
    </row>
    <row r="20" spans="1:12" ht="20.100000000000001" customHeight="1" x14ac:dyDescent="0.3">
      <c r="B20" s="119">
        <v>5</v>
      </c>
      <c r="C20" s="120"/>
      <c r="D20" s="135" t="s">
        <v>39</v>
      </c>
      <c r="E20" s="129" t="s">
        <v>74</v>
      </c>
      <c r="F20" s="129"/>
      <c r="G20" s="17">
        <v>13</v>
      </c>
      <c r="H20" s="71">
        <v>13</v>
      </c>
      <c r="I20" s="121"/>
      <c r="J20" s="122"/>
      <c r="K20" s="24"/>
    </row>
    <row r="21" spans="1:12" ht="20.100000000000001" customHeight="1" x14ac:dyDescent="0.3">
      <c r="B21" s="119">
        <v>6</v>
      </c>
      <c r="C21" s="120"/>
      <c r="D21" s="136"/>
      <c r="E21" s="129" t="s">
        <v>102</v>
      </c>
      <c r="F21" s="129"/>
      <c r="G21" s="17">
        <v>30</v>
      </c>
      <c r="H21" s="71">
        <v>30</v>
      </c>
      <c r="I21" s="121"/>
      <c r="J21" s="122"/>
      <c r="K21" s="24"/>
    </row>
    <row r="22" spans="1:12" ht="20.100000000000001" customHeight="1" x14ac:dyDescent="0.3">
      <c r="B22" s="119">
        <v>7</v>
      </c>
      <c r="C22" s="120"/>
      <c r="D22" s="137"/>
      <c r="E22" s="129"/>
      <c r="F22" s="129"/>
      <c r="G22" s="17">
        <v>0</v>
      </c>
      <c r="H22" s="17"/>
      <c r="I22" s="121"/>
      <c r="J22" s="122"/>
      <c r="K22" s="24"/>
    </row>
    <row r="23" spans="1:12" ht="20.100000000000001" customHeight="1" x14ac:dyDescent="0.3">
      <c r="B23" s="117" t="s">
        <v>41</v>
      </c>
      <c r="C23" s="130"/>
      <c r="D23" s="130"/>
      <c r="E23" s="130"/>
      <c r="F23" s="118"/>
      <c r="G23" s="18">
        <f>SUM(G11:G22)</f>
        <v>2071.83</v>
      </c>
      <c r="H23" s="18">
        <f>SUM(H11:H22)</f>
        <v>1896.83</v>
      </c>
      <c r="I23" s="131">
        <f>SUM(I11:J22)</f>
        <v>175</v>
      </c>
      <c r="J23" s="132"/>
      <c r="K23" s="25"/>
    </row>
    <row r="24" spans="1:12" ht="20.100000000000001" customHeight="1" x14ac:dyDescent="0.3">
      <c r="B24" s="13"/>
      <c r="C24" s="13"/>
      <c r="D24" s="13"/>
      <c r="E24" s="13"/>
      <c r="F24" s="13"/>
      <c r="G24" s="13"/>
      <c r="H24" s="13"/>
      <c r="I24" s="13"/>
      <c r="J24" s="26"/>
      <c r="K24" s="13"/>
    </row>
    <row r="25" spans="1:12" ht="20.100000000000001" customHeight="1" x14ac:dyDescent="0.3">
      <c r="B25" s="133" t="s">
        <v>66</v>
      </c>
      <c r="C25" s="133"/>
      <c r="D25" s="133"/>
      <c r="E25" s="133"/>
      <c r="F25" s="133"/>
      <c r="G25" s="133" t="s">
        <v>75</v>
      </c>
      <c r="H25" s="133"/>
      <c r="I25" s="133"/>
      <c r="J25" s="133"/>
      <c r="K25" s="16" t="s">
        <v>76</v>
      </c>
    </row>
    <row r="26" spans="1:12" ht="20.100000000000001" customHeight="1" x14ac:dyDescent="0.3">
      <c r="B26" s="134">
        <f>H23</f>
        <v>1896.83</v>
      </c>
      <c r="C26" s="134"/>
      <c r="D26" s="134"/>
      <c r="E26" s="134"/>
      <c r="F26" s="134"/>
      <c r="G26" s="134">
        <f>I23</f>
        <v>175</v>
      </c>
      <c r="H26" s="134"/>
      <c r="I26" s="134"/>
      <c r="J26" s="134"/>
      <c r="K26" s="27">
        <f>SUM(B26:J26)</f>
        <v>2071.83</v>
      </c>
    </row>
    <row r="27" spans="1:12" ht="20.100000000000001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2" ht="20.100000000000001" customHeight="1" x14ac:dyDescent="0.3">
      <c r="B28" s="13" t="s">
        <v>77</v>
      </c>
      <c r="C28" s="13"/>
      <c r="D28" s="13"/>
      <c r="E28" s="13"/>
      <c r="F28" s="13" t="s">
        <v>48</v>
      </c>
      <c r="G28" s="13" t="s">
        <v>78</v>
      </c>
      <c r="H28" s="13"/>
      <c r="I28" s="13"/>
      <c r="J28" s="13" t="s">
        <v>50</v>
      </c>
      <c r="K28" s="13"/>
    </row>
    <row r="31" spans="1:12" ht="17.649999999999999" x14ac:dyDescent="0.3">
      <c r="A31" s="74" t="s">
        <v>79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3" spans="2:11" ht="20.100000000000001" customHeight="1" x14ac:dyDescent="0.3">
      <c r="B33" s="3"/>
      <c r="C33" s="4"/>
      <c r="D33" s="5" t="s">
        <v>52</v>
      </c>
      <c r="E33" s="5"/>
      <c r="F33" s="108" t="str">
        <f>F5</f>
        <v>王凤雨</v>
      </c>
      <c r="G33" s="108"/>
      <c r="H33" s="5" t="s">
        <v>54</v>
      </c>
      <c r="I33" s="4"/>
      <c r="J33" s="108" t="str">
        <f>J5</f>
        <v>助理</v>
      </c>
      <c r="K33" s="109"/>
    </row>
    <row r="34" spans="2:11" ht="20.100000000000001" customHeight="1" x14ac:dyDescent="0.3">
      <c r="B34" s="6"/>
      <c r="C34" s="7"/>
      <c r="D34" s="8" t="s">
        <v>56</v>
      </c>
      <c r="E34" s="8"/>
      <c r="F34" s="110" t="str">
        <f>F6</f>
        <v>北京</v>
      </c>
      <c r="G34" s="110"/>
      <c r="H34" s="8" t="s">
        <v>58</v>
      </c>
      <c r="I34" s="7"/>
      <c r="J34" s="110" t="str">
        <f>J6</f>
        <v>企划活动部</v>
      </c>
      <c r="K34" s="111"/>
    </row>
    <row r="35" spans="2:11" ht="20.100000000000001" customHeight="1" x14ac:dyDescent="0.3">
      <c r="B35" s="6"/>
      <c r="C35" s="7"/>
      <c r="D35" s="8" t="s">
        <v>60</v>
      </c>
      <c r="E35" s="8"/>
      <c r="F35" s="110" t="s">
        <v>87</v>
      </c>
      <c r="G35" s="110"/>
      <c r="H35" s="8" t="s">
        <v>61</v>
      </c>
      <c r="I35" s="22"/>
      <c r="J35" s="110">
        <v>11.16</v>
      </c>
      <c r="K35" s="111"/>
    </row>
    <row r="36" spans="2:11" ht="20.100000000000001" customHeight="1" x14ac:dyDescent="0.3">
      <c r="B36" s="9"/>
      <c r="C36" s="10"/>
      <c r="D36" s="11"/>
      <c r="E36" s="11"/>
      <c r="F36" s="12"/>
      <c r="G36" s="12"/>
      <c r="H36" s="11" t="s">
        <v>62</v>
      </c>
      <c r="I36" s="23"/>
      <c r="J36" s="113" t="str">
        <f>J8</f>
        <v>HMZA-190622-CZH683</v>
      </c>
      <c r="K36" s="114"/>
    </row>
    <row r="37" spans="2:11" ht="20.100000000000001" customHeight="1" x14ac:dyDescent="0.3"/>
    <row r="38" spans="2:11" ht="20.100000000000001" customHeight="1" x14ac:dyDescent="0.3">
      <c r="B38" s="129"/>
      <c r="C38" s="129"/>
      <c r="D38" s="19" t="s">
        <v>80</v>
      </c>
      <c r="E38" s="129" t="s">
        <v>81</v>
      </c>
      <c r="F38" s="129"/>
      <c r="G38" s="17" t="s">
        <v>82</v>
      </c>
      <c r="H38" s="17" t="s">
        <v>83</v>
      </c>
      <c r="I38" s="138" t="s">
        <v>41</v>
      </c>
      <c r="J38" s="138"/>
      <c r="K38" s="28" t="s">
        <v>68</v>
      </c>
    </row>
    <row r="39" spans="2:11" ht="20.100000000000001" customHeight="1" x14ac:dyDescent="0.3">
      <c r="B39" s="129">
        <v>1</v>
      </c>
      <c r="C39" s="129"/>
      <c r="D39" s="20" t="s">
        <v>88</v>
      </c>
      <c r="E39" s="129" t="s">
        <v>89</v>
      </c>
      <c r="F39" s="129"/>
      <c r="G39" s="17">
        <v>100</v>
      </c>
      <c r="H39" s="17">
        <v>2</v>
      </c>
      <c r="I39" s="121">
        <f>G39*H39</f>
        <v>200</v>
      </c>
      <c r="J39" s="122"/>
      <c r="K39" s="29"/>
    </row>
    <row r="40" spans="2:11" ht="20.100000000000001" customHeight="1" x14ac:dyDescent="0.3">
      <c r="B40" s="129">
        <v>2</v>
      </c>
      <c r="C40" s="129"/>
      <c r="D40" s="20" t="s">
        <v>88</v>
      </c>
      <c r="E40" s="129" t="s">
        <v>90</v>
      </c>
      <c r="F40" s="129"/>
      <c r="G40" s="17">
        <v>200</v>
      </c>
      <c r="H40" s="17">
        <v>2</v>
      </c>
      <c r="I40" s="121">
        <f t="shared" ref="I40:I41" si="0">G40*H40</f>
        <v>400</v>
      </c>
      <c r="J40" s="122"/>
      <c r="K40" s="29"/>
    </row>
    <row r="41" spans="2:11" ht="20.100000000000001" customHeight="1" x14ac:dyDescent="0.3">
      <c r="B41" s="129">
        <v>3</v>
      </c>
      <c r="C41" s="129"/>
      <c r="D41" s="20"/>
      <c r="E41" s="129"/>
      <c r="F41" s="129"/>
      <c r="G41" s="17">
        <v>0</v>
      </c>
      <c r="H41" s="17">
        <v>0</v>
      </c>
      <c r="I41" s="121">
        <f t="shared" si="0"/>
        <v>0</v>
      </c>
      <c r="J41" s="122"/>
      <c r="K41" s="29"/>
    </row>
    <row r="42" spans="2:11" ht="20.100000000000001" customHeight="1" x14ac:dyDescent="0.3">
      <c r="B42" s="117" t="s">
        <v>41</v>
      </c>
      <c r="C42" s="130"/>
      <c r="D42" s="130"/>
      <c r="E42" s="130"/>
      <c r="F42" s="118"/>
      <c r="G42" s="18"/>
      <c r="H42" s="18">
        <f>SUM(H24:H41)</f>
        <v>4</v>
      </c>
      <c r="I42" s="131">
        <f>SUM(I39:J41)</f>
        <v>600</v>
      </c>
      <c r="J42" s="132"/>
      <c r="K42" s="25"/>
    </row>
    <row r="43" spans="2:11" ht="20.100000000000001" customHeight="1" x14ac:dyDescent="0.3">
      <c r="B43" s="13" t="s">
        <v>77</v>
      </c>
      <c r="C43" s="13"/>
      <c r="D43" s="13"/>
      <c r="E43" s="13"/>
      <c r="F43" s="13" t="s">
        <v>48</v>
      </c>
      <c r="G43" s="13" t="s">
        <v>78</v>
      </c>
      <c r="H43" s="13"/>
      <c r="I43" s="13"/>
      <c r="J43" s="13" t="s">
        <v>50</v>
      </c>
      <c r="K43" s="13"/>
    </row>
  </sheetData>
  <mergeCells count="62">
    <mergeCell ref="B42:F42"/>
    <mergeCell ref="I42:J42"/>
    <mergeCell ref="D11:D17"/>
    <mergeCell ref="D20:D22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B20:C20"/>
    <mergeCell ref="E20:F20"/>
    <mergeCell ref="I20:J20"/>
    <mergeCell ref="B21:C21"/>
    <mergeCell ref="E21:F21"/>
    <mergeCell ref="I21:J21"/>
    <mergeCell ref="B15:C15"/>
    <mergeCell ref="I15:J15"/>
    <mergeCell ref="B17:C17"/>
    <mergeCell ref="I17:J17"/>
    <mergeCell ref="E15:F16"/>
    <mergeCell ref="E17:F19"/>
    <mergeCell ref="B11:C11"/>
    <mergeCell ref="E11:F11"/>
    <mergeCell ref="I11:J11"/>
    <mergeCell ref="B12:C12"/>
    <mergeCell ref="I12:J12"/>
    <mergeCell ref="E12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2020-01-02T09:06:52Z</cp:lastPrinted>
  <dcterms:created xsi:type="dcterms:W3CDTF">2014-04-15T08:52:00Z</dcterms:created>
  <dcterms:modified xsi:type="dcterms:W3CDTF">2020-01-19T03:42:37Z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