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<sst xmlns="http://schemas.openxmlformats.org/spreadsheetml/2006/main" count="98">
  <si>
    <t>报价书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</si>
  <si>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</si>
  <si>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</si>
  <si>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</si>
  <si>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</si>
  <si>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</si>
  <si>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</si>
  <si>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</si>
  <si>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</si>
  <si>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>合计</t>
  </si>
  <si>
    <t>备注</t>
  </si>
  <si>
    <t>机票</t>
  </si>
  <si>
    <t xml:space="preserve">经济舱往返机票含税 </t>
  </si>
  <si>
    <t>广州往返甲米</t>
  </si>
  <si>
    <t>人</t>
  </si>
  <si>
    <t>税金以实际出票为准。</t>
  </si>
  <si>
    <t>VIP，香港往返普吉</t>
  </si>
  <si>
    <t>Total小计</t>
  </si>
  <si>
    <t>天数</t>
  </si>
  <si>
    <t>酒店</t>
  </si>
  <si>
    <t>第1晚，普通用房</t>
  </si>
  <si>
    <t>甲米当地五星</t>
  </si>
  <si>
    <t>间/晚</t>
  </si>
  <si>
    <t>第2-4晚，普通用房</t>
  </si>
  <si>
    <t>普吉当地五星</t>
  </si>
  <si>
    <t>第5晚，团队2，普通用房</t>
  </si>
  <si>
    <t>第1-4晚，VIP酒店</t>
  </si>
  <si>
    <t>普吉当地五星（升级独立别墅）</t>
  </si>
  <si>
    <t>餐</t>
  </si>
  <si>
    <t>第2天，午餐</t>
  </si>
  <si>
    <t>离岛简餐</t>
  </si>
  <si>
    <t>第2天，晚宴</t>
  </si>
  <si>
    <t>泰式风味餐</t>
  </si>
  <si>
    <t>第3天，午餐</t>
  </si>
  <si>
    <t>第3天，晚餐</t>
  </si>
  <si>
    <t>第4天，午餐</t>
  </si>
  <si>
    <t>第4天，晚餐</t>
  </si>
  <si>
    <t>第5天，午餐，</t>
  </si>
  <si>
    <t>第5天，晚餐，</t>
  </si>
  <si>
    <t>KING POWER自助餐</t>
  </si>
  <si>
    <t>第6天，团队2午餐，</t>
  </si>
  <si>
    <t>第6天，团队2晚餐，</t>
  </si>
  <si>
    <t>内容描述</t>
  </si>
  <si>
    <t>大巴</t>
  </si>
  <si>
    <t>佛山-广州机场（接送机）</t>
  </si>
  <si>
    <t>豪华53座大巴</t>
  </si>
  <si>
    <t>辆/趟</t>
  </si>
  <si>
    <t>VIP</t>
  </si>
  <si>
    <t>佛山-香港机场（接送机）</t>
  </si>
  <si>
    <t>商务7座，双牌照</t>
  </si>
  <si>
    <t>普吉全程5天用车</t>
  </si>
  <si>
    <t>豪华53座大巴5天</t>
  </si>
  <si>
    <t>辆/天</t>
  </si>
  <si>
    <t>新增</t>
  </si>
  <si>
    <t>团队2，第6天用车</t>
  </si>
  <si>
    <t>豪华53座大巴，酒店-机场</t>
  </si>
  <si>
    <r>
      <rPr>
        <sz val="11"/>
        <color rgb="FF000000"/>
        <rFont val="宋体"/>
        <charset val="134"/>
      </rPr>
      <t>*</t>
    </r>
    <r>
      <rPr>
        <sz val="11"/>
        <color rgb="FFFF0000"/>
        <rFont val="宋体"/>
        <charset val="134"/>
      </rPr>
      <t>以实际使用数量为准。</t>
    </r>
  </si>
  <si>
    <t>VIP，普吉接送机，</t>
  </si>
  <si>
    <t>考斯特接送机，普吉机场-酒店，</t>
  </si>
  <si>
    <t>之后VIP跟大团</t>
  </si>
  <si>
    <t>景点</t>
  </si>
  <si>
    <t>景点门票</t>
  </si>
  <si>
    <t>行程所有景点和船费</t>
  </si>
  <si>
    <t>签证</t>
  </si>
  <si>
    <t>泰国提前签</t>
  </si>
  <si>
    <t>落地签加收130元/人</t>
  </si>
  <si>
    <t>团建</t>
  </si>
  <si>
    <t>团建场地</t>
  </si>
  <si>
    <t>酒店私人沙滩/普吉周边小岛</t>
  </si>
  <si>
    <t>场</t>
  </si>
  <si>
    <t>音响设备</t>
  </si>
  <si>
    <t>套</t>
  </si>
  <si>
    <t>团建活动物料</t>
  </si>
  <si>
    <t>暂定</t>
  </si>
  <si>
    <t>VIP泰国土特产</t>
  </si>
  <si>
    <t>泰国丝绸或其他</t>
  </si>
  <si>
    <t>VIP泰国古法按摩</t>
  </si>
  <si>
    <t>古法按摩</t>
  </si>
  <si>
    <t xml:space="preserve">           备注</t>
  </si>
  <si>
    <t>领队导游</t>
  </si>
  <si>
    <t>每台车安排1位领队</t>
  </si>
  <si>
    <t>甲米住宿</t>
  </si>
  <si>
    <t>普吉住宿</t>
  </si>
  <si>
    <t>签证费</t>
  </si>
  <si>
    <t>保险</t>
  </si>
  <si>
    <t>领队劳务费</t>
  </si>
  <si>
    <t>泰国导游8人服务费</t>
  </si>
  <si>
    <t>小计</t>
  </si>
  <si>
    <t>6%服务费</t>
  </si>
  <si>
    <t>纯玩合计</t>
  </si>
  <si>
    <t>纯玩人均-按242人计算</t>
  </si>
  <si>
    <t>儿童价</t>
  </si>
  <si>
    <t>12岁以下不占床位价格，12-18岁占床和成人同价</t>
  </si>
  <si>
    <t>购物人均-按242人计算</t>
  </si>
  <si>
    <t>走珠宝+乳胶购物店，单价折让500元/人，儿童无折让</t>
  </si>
  <si>
    <t>购物合计</t>
  </si>
  <si>
    <t>说明：</t>
  </si>
  <si>
    <t>1、按照行程走完珠宝、橡胶、Kingpower购物点，单价折让500元/人，没有走完购物点的成员需补回500元差价。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</si>
</sst>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6" borderId="2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7" borderId="11" xfId="0" applyFont="1" applyFill="1" applyBorder="1">
      <alignment vertical="center"/>
    </xf>
    <xf numFmtId="0" fontId="8" fillId="7" borderId="3" xfId="0" applyFont="1" applyFill="1" applyBorder="1" applyAlignment="1">
      <alignment horizontal="right" vertical="center"/>
    </xf>
    <xf numFmtId="0" fontId="8" fillId="7" borderId="12" xfId="0" applyFont="1" applyFill="1" applyBorder="1" applyAlignment="1">
      <alignment horizontal="right" vertical="center"/>
    </xf>
    <xf numFmtId="9" fontId="8" fillId="7" borderId="3" xfId="0" applyNumberFormat="1" applyFont="1" applyFill="1" applyBorder="1" applyAlignment="1">
      <alignment horizontal="left" vertical="center"/>
    </xf>
    <xf numFmtId="177" fontId="9" fillId="8" borderId="11" xfId="0" applyNumberFormat="1" applyFont="1" applyFill="1" applyBorder="1" applyAlignment="1">
      <alignment vertical="center"/>
    </xf>
    <xf numFmtId="177" fontId="9" fillId="8" borderId="3" xfId="0" applyNumberFormat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9" borderId="2" xfId="0" applyFill="1" applyBorder="1">
      <alignment vertical="center"/>
    </xf>
    <xf numFmtId="0" fontId="10" fillId="9" borderId="3" xfId="0" applyFont="1" applyFill="1" applyBorder="1" applyAlignment="1">
      <alignment horizontal="right" vertical="center"/>
    </xf>
    <xf numFmtId="0" fontId="10" fillId="9" borderId="12" xfId="0" applyFont="1" applyFill="1" applyBorder="1" applyAlignment="1">
      <alignment horizontal="right" vertical="center"/>
    </xf>
    <xf numFmtId="0" fontId="10" fillId="9" borderId="11" xfId="0" applyFont="1" applyFill="1" applyBorder="1" applyAlignment="1">
      <alignment horizontal="right" vertical="center"/>
    </xf>
    <xf numFmtId="0" fontId="11" fillId="9" borderId="3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2" borderId="2" xfId="0" applyFont="1" applyFill="1" applyBorder="1" applyAlignment="1">
      <alignment horizontal="justify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 wrapText="1"/>
    </xf>
    <xf numFmtId="177" fontId="6" fillId="5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justify" vertical="center"/>
    </xf>
    <xf numFmtId="177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 wrapText="1"/>
    </xf>
    <xf numFmtId="0" fontId="15" fillId="3" borderId="2" xfId="0" applyFont="1" applyFill="1" applyBorder="1" applyAlignment="1">
      <alignment horizontal="justify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justify" vertical="center"/>
    </xf>
    <xf numFmtId="0" fontId="14" fillId="5" borderId="2" xfId="0" applyFont="1" applyFill="1" applyBorder="1" applyAlignment="1">
      <alignment horizontal="justify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justify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justify" vertical="center" wrapText="1"/>
    </xf>
    <xf numFmtId="177" fontId="8" fillId="7" borderId="2" xfId="0" applyNumberFormat="1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justify" vertical="center"/>
    </xf>
    <xf numFmtId="9" fontId="8" fillId="7" borderId="3" xfId="0" applyNumberFormat="1" applyFont="1" applyFill="1" applyBorder="1" applyAlignment="1">
      <alignment horizontal="justify" vertical="center"/>
    </xf>
    <xf numFmtId="177" fontId="9" fillId="8" borderId="2" xfId="0" applyNumberFormat="1" applyFont="1" applyFill="1" applyBorder="1" applyAlignment="1">
      <alignment horizontal="center" vertical="center"/>
    </xf>
    <xf numFmtId="177" fontId="9" fillId="8" borderId="11" xfId="0" applyNumberFormat="1" applyFont="1" applyFill="1" applyBorder="1" applyAlignment="1">
      <alignment horizontal="justify" vertical="center"/>
    </xf>
    <xf numFmtId="176" fontId="10" fillId="9" borderId="2" xfId="0" applyNumberFormat="1" applyFont="1" applyFill="1" applyBorder="1" applyAlignment="1">
      <alignment horizontal="center" vertical="center"/>
    </xf>
    <xf numFmtId="0" fontId="0" fillId="9" borderId="2" xfId="0" applyFill="1" applyBorder="1" applyAlignment="1">
      <alignment horizontal="justify" vertical="center"/>
    </xf>
    <xf numFmtId="176" fontId="11" fillId="9" borderId="2" xfId="0" applyNumberFormat="1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147955</xdr:colOff>
      <xdr:row>0</xdr:row>
      <xdr:rowOff>635</xdr:rowOff>
    </xdr:from>
    <xdr:to>
      <xdr:col>2</xdr:col>
      <xdr:colOff>524510</xdr:colOff>
      <xdr:row>3</xdr:row>
      <xdr:rowOff>223520</xdr:rowOff>
    </xdr:to>
    <xdr:pic>
      <xdr:nvPicPr>
        <xdr:cNvPr id="2" name="图片 -2147482624" descr="F:\ming\logo\集团\会展\高清\康辉会展横板透明高清A4.png康辉会展横板透明高清A4"/>
        <xdr:cNvPicPr>
          <a:picLocks noChangeAspect="1"/>
        </xdr:cNvPicPr>
      </xdr:nvPicPr>
      <xdr:blipFill>
        <a:blip r:embed="rId1"/>
        <a:srcRect t="17409" b="18375"/>
        <a:stretch>
          <a:fillRect/>
        </a:stretch>
      </xdr:blipFill>
      <xdr:spPr>
        <a:xfrm>
          <a:off x="147955" y="635"/>
          <a:ext cx="1790065" cy="8134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"/>
  <sheetViews>
    <sheetView tabSelected="1" zoomScale="75" zoomScaleNormal="75" topLeftCell="A37" workbookViewId="0">
      <selection activeCell="L30" sqref="L30"/>
    </sheetView>
  </sheetViews>
  <sheetFormatPr defaultColWidth="9" defaultRowHeight="13.5"/>
  <cols>
    <col min="1" max="1" width="7.66666666666667" customWidth="1"/>
    <col min="2" max="2" width="10.8833333333333" customWidth="1"/>
    <col min="3" max="3" width="32.775" customWidth="1"/>
    <col min="4" max="4" width="40.1083333333333" style="7" customWidth="1"/>
    <col min="5" max="5" width="8.10833333333333" style="7" customWidth="1"/>
    <col min="6" max="6" width="7.10833333333333" style="7" customWidth="1"/>
    <col min="7" max="7" width="5.775" style="7" customWidth="1"/>
    <col min="8" max="8" width="8.10833333333333" style="7" customWidth="1"/>
    <col min="9" max="9" width="17.1083333333333" style="7" customWidth="1"/>
    <col min="10" max="10" width="46.8333333333333" style="8" customWidth="1"/>
  </cols>
  <sheetData>
    <row r="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60"/>
    </row>
    <row r="2" customHeight="1" spans="1:10">
      <c r="A2" s="9"/>
      <c r="B2" s="9"/>
      <c r="C2" s="9"/>
      <c r="D2" s="9"/>
      <c r="E2" s="9"/>
      <c r="F2" s="9"/>
      <c r="G2" s="9"/>
      <c r="H2" s="9"/>
      <c r="I2" s="9"/>
      <c r="J2" s="60"/>
    </row>
    <row r="3" s="1" customFormat="1" ht="19.5" customHeight="1" spans="1:10">
      <c r="A3" s="9"/>
      <c r="B3" s="9"/>
      <c r="C3" s="9"/>
      <c r="D3" s="9"/>
      <c r="E3" s="9"/>
      <c r="F3" s="9"/>
      <c r="G3" s="9"/>
      <c r="H3" s="9"/>
      <c r="I3" s="9"/>
      <c r="J3" s="60"/>
    </row>
    <row r="4" ht="18.75" customHeight="1" spans="1:10">
      <c r="A4" s="10"/>
      <c r="B4" s="10"/>
      <c r="C4" s="10"/>
      <c r="D4" s="10"/>
      <c r="E4" s="10"/>
      <c r="F4" s="10"/>
      <c r="G4" s="10"/>
      <c r="H4" s="10"/>
      <c r="I4" s="10"/>
      <c r="J4" s="61"/>
    </row>
    <row r="5" s="2" customFormat="1" ht="20.1" customHeight="1" spans="1:10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I5" s="11" t="s">
        <v>9</v>
      </c>
      <c r="J5" s="62" t="s">
        <v>10</v>
      </c>
    </row>
    <row r="6" s="2" customFormat="1" ht="20.1" customHeight="1" spans="1:10">
      <c r="A6" s="13">
        <v>1</v>
      </c>
      <c r="B6" s="14" t="s">
        <v>11</v>
      </c>
      <c r="C6" s="15" t="s">
        <v>12</v>
      </c>
      <c r="D6" s="16" t="s">
        <v>13</v>
      </c>
      <c r="E6" s="17">
        <v>230</v>
      </c>
      <c r="F6" s="18">
        <v>1</v>
      </c>
      <c r="G6" s="19" t="s">
        <v>14</v>
      </c>
      <c r="H6" s="18">
        <v>2000</v>
      </c>
      <c r="I6" s="63">
        <f>H6*F6*E6</f>
        <v>460000</v>
      </c>
      <c r="J6" s="64" t="s">
        <v>15</v>
      </c>
    </row>
    <row r="7" s="2" customFormat="1" ht="20.1" customHeight="1" spans="1:10">
      <c r="A7" s="13"/>
      <c r="B7" s="20"/>
      <c r="C7" s="15" t="s">
        <v>12</v>
      </c>
      <c r="D7" s="16" t="s">
        <v>16</v>
      </c>
      <c r="E7" s="17">
        <v>12</v>
      </c>
      <c r="F7" s="18">
        <v>1</v>
      </c>
      <c r="G7" s="19" t="s">
        <v>14</v>
      </c>
      <c r="H7" s="18">
        <v>2500</v>
      </c>
      <c r="I7" s="63">
        <f>H7*F7*E7</f>
        <v>30000</v>
      </c>
      <c r="J7" s="64"/>
    </row>
    <row r="8" s="2" customFormat="1" ht="20.1" customHeight="1" spans="1:10">
      <c r="A8" s="13"/>
      <c r="B8" s="21" t="s">
        <v>17</v>
      </c>
      <c r="C8" s="21"/>
      <c r="D8" s="21"/>
      <c r="E8" s="21"/>
      <c r="F8" s="21"/>
      <c r="G8" s="21"/>
      <c r="H8" s="21"/>
      <c r="I8" s="65">
        <f>SUM(I6:I7)</f>
        <v>490000</v>
      </c>
      <c r="J8" s="66"/>
    </row>
    <row r="9" s="2" customFormat="1" ht="20.1" customHeight="1" spans="1:10">
      <c r="A9" s="11" t="s">
        <v>1</v>
      </c>
      <c r="B9" s="11" t="s">
        <v>2</v>
      </c>
      <c r="C9" s="11" t="s">
        <v>3</v>
      </c>
      <c r="D9" s="11" t="s">
        <v>4</v>
      </c>
      <c r="E9" s="11" t="s">
        <v>5</v>
      </c>
      <c r="F9" s="11" t="s">
        <v>18</v>
      </c>
      <c r="G9" s="11" t="s">
        <v>7</v>
      </c>
      <c r="H9" s="12" t="s">
        <v>8</v>
      </c>
      <c r="I9" s="11" t="s">
        <v>9</v>
      </c>
      <c r="J9" s="62" t="s">
        <v>10</v>
      </c>
    </row>
    <row r="10" s="2" customFormat="1" ht="20.1" customHeight="1" spans="1:10">
      <c r="A10" s="22">
        <v>2</v>
      </c>
      <c r="B10" s="23" t="s">
        <v>19</v>
      </c>
      <c r="C10" s="24" t="s">
        <v>20</v>
      </c>
      <c r="D10" s="24" t="s">
        <v>21</v>
      </c>
      <c r="E10" s="24">
        <v>115</v>
      </c>
      <c r="F10" s="24">
        <v>1</v>
      </c>
      <c r="G10" s="24" t="s">
        <v>22</v>
      </c>
      <c r="H10" s="25">
        <v>360</v>
      </c>
      <c r="I10" s="67">
        <f>H10*F10*E10</f>
        <v>41400</v>
      </c>
      <c r="J10" s="68"/>
    </row>
    <row r="11" s="2" customFormat="1" ht="20.1" customHeight="1" spans="1:10">
      <c r="A11" s="13"/>
      <c r="B11" s="26"/>
      <c r="C11" s="24" t="s">
        <v>23</v>
      </c>
      <c r="D11" s="24" t="s">
        <v>24</v>
      </c>
      <c r="E11" s="27">
        <v>115</v>
      </c>
      <c r="F11" s="27">
        <v>3</v>
      </c>
      <c r="G11" s="27" t="s">
        <v>22</v>
      </c>
      <c r="H11" s="28">
        <v>380</v>
      </c>
      <c r="I11" s="67">
        <f>H11*F11*E11</f>
        <v>131100</v>
      </c>
      <c r="J11" s="68"/>
    </row>
    <row r="12" s="2" customFormat="1" ht="20.1" customHeight="1" spans="1:10">
      <c r="A12" s="13"/>
      <c r="B12" s="26"/>
      <c r="C12" s="27" t="s">
        <v>25</v>
      </c>
      <c r="D12" s="24" t="s">
        <v>24</v>
      </c>
      <c r="E12" s="27">
        <v>23</v>
      </c>
      <c r="F12" s="27">
        <v>1</v>
      </c>
      <c r="G12" s="27" t="s">
        <v>22</v>
      </c>
      <c r="H12" s="28">
        <v>380</v>
      </c>
      <c r="I12" s="67">
        <f>H12*F12*E12</f>
        <v>8740</v>
      </c>
      <c r="J12" s="68"/>
    </row>
    <row r="13" s="2" customFormat="1" ht="20.1" customHeight="1" spans="1:10">
      <c r="A13" s="13"/>
      <c r="B13" s="26"/>
      <c r="C13" s="27" t="s">
        <v>26</v>
      </c>
      <c r="D13" s="24" t="s">
        <v>27</v>
      </c>
      <c r="E13" s="27">
        <v>6</v>
      </c>
      <c r="F13" s="27">
        <v>4</v>
      </c>
      <c r="G13" s="27" t="s">
        <v>22</v>
      </c>
      <c r="H13" s="28">
        <v>480</v>
      </c>
      <c r="I13" s="67">
        <f>H13*F13*E13</f>
        <v>11520</v>
      </c>
      <c r="J13" s="68"/>
    </row>
    <row r="14" s="2" customFormat="1" ht="20.1" customHeight="1" spans="1:10">
      <c r="A14" s="13"/>
      <c r="B14" s="21" t="s">
        <v>17</v>
      </c>
      <c r="C14" s="21"/>
      <c r="D14" s="21"/>
      <c r="E14" s="21"/>
      <c r="F14" s="21"/>
      <c r="G14" s="21"/>
      <c r="H14" s="21"/>
      <c r="I14" s="65">
        <f>SUM(I10:I13)</f>
        <v>192760</v>
      </c>
      <c r="J14" s="66"/>
    </row>
    <row r="15" s="2" customFormat="1" ht="20.1" customHeight="1" spans="1:10">
      <c r="A15" s="11" t="s">
        <v>1</v>
      </c>
      <c r="B15" s="11" t="s">
        <v>2</v>
      </c>
      <c r="C15" s="11" t="s">
        <v>3</v>
      </c>
      <c r="D15" s="11" t="s">
        <v>4</v>
      </c>
      <c r="E15" s="11" t="s">
        <v>5</v>
      </c>
      <c r="F15" s="11" t="s">
        <v>14</v>
      </c>
      <c r="G15" s="11" t="s">
        <v>7</v>
      </c>
      <c r="H15" s="12" t="s">
        <v>8</v>
      </c>
      <c r="I15" s="11" t="s">
        <v>9</v>
      </c>
      <c r="J15" s="62" t="s">
        <v>10</v>
      </c>
    </row>
    <row r="16" s="2" customFormat="1" ht="20.1" customHeight="1" spans="1:10">
      <c r="A16" s="13">
        <v>3</v>
      </c>
      <c r="B16" s="14" t="s">
        <v>28</v>
      </c>
      <c r="C16" s="29" t="s">
        <v>29</v>
      </c>
      <c r="D16" s="29" t="s">
        <v>30</v>
      </c>
      <c r="E16" s="29">
        <v>1</v>
      </c>
      <c r="F16" s="29">
        <v>242</v>
      </c>
      <c r="G16" s="29" t="s">
        <v>14</v>
      </c>
      <c r="H16" s="30">
        <v>40</v>
      </c>
      <c r="I16" s="63">
        <f t="shared" ref="I16:I25" si="0">H16*F16*E16</f>
        <v>9680</v>
      </c>
      <c r="J16" s="64"/>
    </row>
    <row r="17" s="2" customFormat="1" ht="33" customHeight="1" spans="1:10">
      <c r="A17" s="13"/>
      <c r="B17" s="20"/>
      <c r="C17" s="29" t="s">
        <v>31</v>
      </c>
      <c r="D17" s="29" t="s">
        <v>32</v>
      </c>
      <c r="E17" s="29">
        <v>1</v>
      </c>
      <c r="F17" s="29">
        <v>242</v>
      </c>
      <c r="G17" s="29" t="s">
        <v>14</v>
      </c>
      <c r="H17" s="30">
        <v>50</v>
      </c>
      <c r="I17" s="63">
        <f t="shared" si="0"/>
        <v>12100</v>
      </c>
      <c r="J17" s="69"/>
    </row>
    <row r="18" s="2" customFormat="1" ht="20.1" customHeight="1" spans="1:10">
      <c r="A18" s="13"/>
      <c r="B18" s="20"/>
      <c r="C18" s="29" t="s">
        <v>33</v>
      </c>
      <c r="D18" s="29" t="s">
        <v>32</v>
      </c>
      <c r="E18" s="29">
        <v>1</v>
      </c>
      <c r="F18" s="29">
        <v>242</v>
      </c>
      <c r="G18" s="29" t="s">
        <v>14</v>
      </c>
      <c r="H18" s="30">
        <v>50</v>
      </c>
      <c r="I18" s="63">
        <f t="shared" si="0"/>
        <v>12100</v>
      </c>
      <c r="J18" s="64"/>
    </row>
    <row r="19" s="2" customFormat="1" ht="20.1" customHeight="1" spans="1:10">
      <c r="A19" s="13"/>
      <c r="B19" s="20"/>
      <c r="C19" s="29" t="s">
        <v>34</v>
      </c>
      <c r="D19" s="29" t="s">
        <v>32</v>
      </c>
      <c r="E19" s="29">
        <v>1</v>
      </c>
      <c r="F19" s="29">
        <v>242</v>
      </c>
      <c r="G19" s="29" t="s">
        <v>14</v>
      </c>
      <c r="H19" s="30">
        <v>50</v>
      </c>
      <c r="I19" s="63">
        <f t="shared" si="0"/>
        <v>12100</v>
      </c>
      <c r="J19" s="64"/>
    </row>
    <row r="20" s="2" customFormat="1" ht="20.1" customHeight="1" spans="1:10">
      <c r="A20" s="13"/>
      <c r="B20" s="20"/>
      <c r="C20" s="29" t="s">
        <v>35</v>
      </c>
      <c r="D20" s="29" t="s">
        <v>32</v>
      </c>
      <c r="E20" s="29">
        <v>1</v>
      </c>
      <c r="F20" s="29">
        <v>242</v>
      </c>
      <c r="G20" s="29" t="s">
        <v>14</v>
      </c>
      <c r="H20" s="30">
        <v>50</v>
      </c>
      <c r="I20" s="63">
        <f t="shared" si="0"/>
        <v>12100</v>
      </c>
      <c r="J20" s="64"/>
    </row>
    <row r="21" s="2" customFormat="1" ht="20.1" customHeight="1" spans="1:10">
      <c r="A21" s="13"/>
      <c r="B21" s="20"/>
      <c r="C21" s="29" t="s">
        <v>36</v>
      </c>
      <c r="D21" s="29" t="s">
        <v>32</v>
      </c>
      <c r="E21" s="29">
        <v>1</v>
      </c>
      <c r="F21" s="29">
        <v>242</v>
      </c>
      <c r="G21" s="29" t="s">
        <v>14</v>
      </c>
      <c r="H21" s="30">
        <v>50</v>
      </c>
      <c r="I21" s="63">
        <f t="shared" si="0"/>
        <v>12100</v>
      </c>
      <c r="J21" s="64"/>
    </row>
    <row r="22" s="2" customFormat="1" ht="20.1" customHeight="1" spans="1:10">
      <c r="A22" s="13"/>
      <c r="B22" s="20"/>
      <c r="C22" s="29" t="s">
        <v>37</v>
      </c>
      <c r="D22" s="29" t="s">
        <v>32</v>
      </c>
      <c r="E22" s="29">
        <v>1</v>
      </c>
      <c r="F22" s="29">
        <v>242</v>
      </c>
      <c r="G22" s="29" t="s">
        <v>14</v>
      </c>
      <c r="H22" s="30">
        <v>50</v>
      </c>
      <c r="I22" s="63">
        <f t="shared" si="0"/>
        <v>12100</v>
      </c>
      <c r="J22" s="64"/>
    </row>
    <row r="23" s="2" customFormat="1" ht="20.1" customHeight="1" spans="1:10">
      <c r="A23" s="13"/>
      <c r="B23" s="20"/>
      <c r="C23" s="29" t="s">
        <v>38</v>
      </c>
      <c r="D23" s="29" t="s">
        <v>39</v>
      </c>
      <c r="E23" s="29">
        <v>1</v>
      </c>
      <c r="F23" s="29">
        <v>242</v>
      </c>
      <c r="G23" s="29" t="s">
        <v>14</v>
      </c>
      <c r="H23" s="30">
        <v>60</v>
      </c>
      <c r="I23" s="63">
        <f t="shared" si="0"/>
        <v>14520</v>
      </c>
      <c r="J23" s="64"/>
    </row>
    <row r="24" s="2" customFormat="1" ht="20.1" customHeight="1" spans="1:10">
      <c r="A24" s="13"/>
      <c r="B24" s="20"/>
      <c r="C24" s="29" t="s">
        <v>40</v>
      </c>
      <c r="D24" s="29" t="s">
        <v>32</v>
      </c>
      <c r="E24" s="29">
        <v>1</v>
      </c>
      <c r="F24" s="29">
        <v>45</v>
      </c>
      <c r="G24" s="29" t="s">
        <v>14</v>
      </c>
      <c r="H24" s="30">
        <v>50</v>
      </c>
      <c r="I24" s="63">
        <f t="shared" si="0"/>
        <v>2250</v>
      </c>
      <c r="J24" s="64"/>
    </row>
    <row r="25" s="2" customFormat="1" ht="20.1" customHeight="1" spans="1:10">
      <c r="A25" s="13"/>
      <c r="B25" s="31"/>
      <c r="C25" s="29" t="s">
        <v>41</v>
      </c>
      <c r="D25" s="29" t="s">
        <v>32</v>
      </c>
      <c r="E25" s="29">
        <v>1</v>
      </c>
      <c r="F25" s="29">
        <v>45</v>
      </c>
      <c r="G25" s="29" t="s">
        <v>14</v>
      </c>
      <c r="H25" s="30">
        <v>50</v>
      </c>
      <c r="I25" s="63">
        <f t="shared" si="0"/>
        <v>2250</v>
      </c>
      <c r="J25" s="64"/>
    </row>
    <row r="26" s="2" customFormat="1" ht="20.1" customHeight="1" spans="1:10">
      <c r="A26" s="13"/>
      <c r="B26" s="32" t="s">
        <v>17</v>
      </c>
      <c r="C26" s="33"/>
      <c r="D26" s="33"/>
      <c r="E26" s="33"/>
      <c r="F26" s="33"/>
      <c r="G26" s="33"/>
      <c r="H26" s="33"/>
      <c r="I26" s="65">
        <f>SUM(I16:I25)</f>
        <v>101300</v>
      </c>
      <c r="J26" s="66"/>
    </row>
    <row r="27" s="2" customFormat="1" ht="20.1" customHeight="1" spans="1:10">
      <c r="A27" s="11" t="s">
        <v>1</v>
      </c>
      <c r="B27" s="11" t="s">
        <v>2</v>
      </c>
      <c r="C27" s="11" t="s">
        <v>3</v>
      </c>
      <c r="D27" s="11" t="s">
        <v>42</v>
      </c>
      <c r="E27" s="11" t="s">
        <v>5</v>
      </c>
      <c r="F27" s="11" t="s">
        <v>18</v>
      </c>
      <c r="G27" s="11" t="s">
        <v>7</v>
      </c>
      <c r="H27" s="12" t="s">
        <v>8</v>
      </c>
      <c r="I27" s="11" t="s">
        <v>9</v>
      </c>
      <c r="J27" s="62" t="s">
        <v>10</v>
      </c>
    </row>
    <row r="28" s="2" customFormat="1" ht="20.1" customHeight="1" spans="1:10">
      <c r="A28" s="13">
        <v>4</v>
      </c>
      <c r="B28" s="34" t="s">
        <v>43</v>
      </c>
      <c r="C28" s="29" t="s">
        <v>44</v>
      </c>
      <c r="D28" s="29" t="s">
        <v>45</v>
      </c>
      <c r="E28" s="29">
        <v>5</v>
      </c>
      <c r="F28" s="29">
        <v>2</v>
      </c>
      <c r="G28" s="29" t="s">
        <v>46</v>
      </c>
      <c r="H28" s="29">
        <v>1200</v>
      </c>
      <c r="I28" s="70">
        <f>H28*F28*E28</f>
        <v>12000</v>
      </c>
      <c r="J28" s="71"/>
    </row>
    <row r="29" s="2" customFormat="1" ht="20.1" customHeight="1" spans="1:10">
      <c r="A29" s="13"/>
      <c r="B29" s="34" t="s">
        <v>47</v>
      </c>
      <c r="C29" s="29" t="s">
        <v>48</v>
      </c>
      <c r="D29" s="29" t="s">
        <v>49</v>
      </c>
      <c r="E29" s="29">
        <v>2</v>
      </c>
      <c r="F29" s="29">
        <v>2</v>
      </c>
      <c r="G29" s="29" t="s">
        <v>46</v>
      </c>
      <c r="H29" s="29">
        <v>1900</v>
      </c>
      <c r="I29" s="70">
        <f>H29*F29*E29</f>
        <v>7600</v>
      </c>
      <c r="J29" s="71"/>
    </row>
    <row r="30" s="2" customFormat="1" ht="20.1" customHeight="1" spans="1:10">
      <c r="A30" s="13"/>
      <c r="B30" s="34" t="s">
        <v>43</v>
      </c>
      <c r="C30" s="29" t="s">
        <v>50</v>
      </c>
      <c r="D30" s="29" t="s">
        <v>51</v>
      </c>
      <c r="E30" s="29">
        <v>5</v>
      </c>
      <c r="F30" s="29">
        <v>5</v>
      </c>
      <c r="G30" s="29" t="s">
        <v>52</v>
      </c>
      <c r="H30" s="29">
        <v>1900</v>
      </c>
      <c r="I30" s="70">
        <f>H30*F30*E30</f>
        <v>47500</v>
      </c>
      <c r="J30" s="71"/>
    </row>
    <row r="31" s="2" customFormat="1" ht="20.1" customHeight="1" spans="1:10">
      <c r="A31" s="13"/>
      <c r="B31" s="34" t="s">
        <v>53</v>
      </c>
      <c r="C31" s="29" t="s">
        <v>54</v>
      </c>
      <c r="D31" s="29" t="s">
        <v>55</v>
      </c>
      <c r="E31" s="29">
        <v>1</v>
      </c>
      <c r="F31" s="29">
        <v>1</v>
      </c>
      <c r="G31" s="29" t="s">
        <v>52</v>
      </c>
      <c r="H31" s="29">
        <v>1200</v>
      </c>
      <c r="I31" s="70">
        <f>H31*F31*E31</f>
        <v>1200</v>
      </c>
      <c r="J31" s="72" t="s">
        <v>56</v>
      </c>
    </row>
    <row r="32" s="2" customFormat="1" ht="20.1" customHeight="1" spans="1:10">
      <c r="A32" s="13"/>
      <c r="B32" s="34" t="s">
        <v>47</v>
      </c>
      <c r="C32" s="29" t="s">
        <v>57</v>
      </c>
      <c r="D32" s="29" t="s">
        <v>58</v>
      </c>
      <c r="E32" s="29">
        <v>1</v>
      </c>
      <c r="F32" s="29">
        <v>2</v>
      </c>
      <c r="G32" s="29" t="s">
        <v>52</v>
      </c>
      <c r="H32" s="29">
        <v>1200</v>
      </c>
      <c r="I32" s="70">
        <f>H32*F32*E32</f>
        <v>2400</v>
      </c>
      <c r="J32" s="72" t="s">
        <v>59</v>
      </c>
    </row>
    <row r="33" s="2" customFormat="1" ht="20.1" customHeight="1" spans="1:10">
      <c r="A33" s="13"/>
      <c r="B33" s="21" t="s">
        <v>17</v>
      </c>
      <c r="C33" s="21"/>
      <c r="D33" s="21"/>
      <c r="E33" s="21"/>
      <c r="F33" s="21"/>
      <c r="G33" s="21"/>
      <c r="H33" s="21"/>
      <c r="I33" s="65">
        <f>SUM(I28:I32)</f>
        <v>70700</v>
      </c>
      <c r="J33" s="66"/>
    </row>
    <row r="34" s="2" customFormat="1" ht="20.1" customHeight="1" spans="1:10">
      <c r="A34" s="11" t="s">
        <v>1</v>
      </c>
      <c r="B34" s="11" t="s">
        <v>2</v>
      </c>
      <c r="C34" s="11" t="s">
        <v>3</v>
      </c>
      <c r="D34" s="11" t="s">
        <v>42</v>
      </c>
      <c r="E34" s="11" t="s">
        <v>5</v>
      </c>
      <c r="F34" s="11" t="s">
        <v>14</v>
      </c>
      <c r="G34" s="11" t="s">
        <v>7</v>
      </c>
      <c r="H34" s="12" t="s">
        <v>8</v>
      </c>
      <c r="I34" s="11" t="s">
        <v>9</v>
      </c>
      <c r="J34" s="62" t="s">
        <v>10</v>
      </c>
    </row>
    <row r="35" s="3" customFormat="1" ht="20.1" customHeight="1" spans="1:10">
      <c r="A35" s="35">
        <v>5</v>
      </c>
      <c r="B35" s="36" t="s">
        <v>60</v>
      </c>
      <c r="C35" s="36" t="s">
        <v>61</v>
      </c>
      <c r="D35" s="29" t="s">
        <v>62</v>
      </c>
      <c r="E35" s="29">
        <v>1</v>
      </c>
      <c r="F35" s="29">
        <v>242</v>
      </c>
      <c r="G35" s="29" t="s">
        <v>14</v>
      </c>
      <c r="H35" s="29">
        <v>580</v>
      </c>
      <c r="I35" s="73">
        <f>H35*F35*E35</f>
        <v>140360</v>
      </c>
      <c r="J35" s="74"/>
    </row>
    <row r="36" s="3" customFormat="1" ht="20.1" customHeight="1" spans="1:10">
      <c r="A36" s="35"/>
      <c r="B36" s="36" t="s">
        <v>63</v>
      </c>
      <c r="C36" s="36" t="s">
        <v>64</v>
      </c>
      <c r="D36" s="29"/>
      <c r="E36" s="29">
        <v>1</v>
      </c>
      <c r="F36" s="29">
        <v>242</v>
      </c>
      <c r="G36" s="29" t="s">
        <v>14</v>
      </c>
      <c r="H36" s="29">
        <v>280</v>
      </c>
      <c r="I36" s="73">
        <f>H36*F36*E36</f>
        <v>67760</v>
      </c>
      <c r="J36" s="74" t="s">
        <v>65</v>
      </c>
    </row>
    <row r="37" s="3" customFormat="1" ht="20.1" customHeight="1" spans="1:10">
      <c r="A37" s="35"/>
      <c r="B37" s="36" t="s">
        <v>66</v>
      </c>
      <c r="C37" s="36" t="s">
        <v>67</v>
      </c>
      <c r="D37" s="29" t="s">
        <v>68</v>
      </c>
      <c r="E37" s="29">
        <v>1</v>
      </c>
      <c r="F37" s="29">
        <v>1</v>
      </c>
      <c r="G37" s="29" t="s">
        <v>69</v>
      </c>
      <c r="H37" s="29">
        <v>20000</v>
      </c>
      <c r="I37" s="73">
        <f>H37*F37*E37</f>
        <v>20000</v>
      </c>
      <c r="J37" s="74"/>
    </row>
    <row r="38" s="3" customFormat="1" ht="20.1" customHeight="1" spans="1:10">
      <c r="A38" s="35"/>
      <c r="B38" s="36" t="s">
        <v>66</v>
      </c>
      <c r="C38" s="36" t="s">
        <v>70</v>
      </c>
      <c r="D38" s="29"/>
      <c r="E38" s="29">
        <v>1</v>
      </c>
      <c r="F38" s="29">
        <v>1</v>
      </c>
      <c r="G38" s="29" t="s">
        <v>71</v>
      </c>
      <c r="H38" s="29">
        <v>2000</v>
      </c>
      <c r="I38" s="73">
        <f>H38*F38*E38</f>
        <v>2000</v>
      </c>
      <c r="J38" s="74"/>
    </row>
    <row r="39" s="4" customFormat="1" ht="20.1" customHeight="1" spans="1:10">
      <c r="A39" s="35"/>
      <c r="B39" s="36" t="s">
        <v>66</v>
      </c>
      <c r="C39" s="36" t="s">
        <v>72</v>
      </c>
      <c r="D39" s="29" t="s">
        <v>73</v>
      </c>
      <c r="E39" s="29">
        <v>1</v>
      </c>
      <c r="F39" s="29">
        <v>242</v>
      </c>
      <c r="G39" s="29" t="s">
        <v>14</v>
      </c>
      <c r="H39" s="29">
        <v>30</v>
      </c>
      <c r="I39" s="73">
        <f>H39*F39*E39</f>
        <v>7260</v>
      </c>
      <c r="J39" s="75"/>
    </row>
    <row r="40" s="3" customFormat="1" ht="20.1" customHeight="1" spans="1:10">
      <c r="A40" s="35"/>
      <c r="B40" s="32" t="s">
        <v>17</v>
      </c>
      <c r="C40" s="33"/>
      <c r="D40" s="33"/>
      <c r="E40" s="33"/>
      <c r="F40" s="33"/>
      <c r="G40" s="33"/>
      <c r="H40" s="33"/>
      <c r="I40" s="65">
        <f>SUM(I35:I39)</f>
        <v>237380</v>
      </c>
      <c r="J40" s="66"/>
    </row>
    <row r="41" s="2" customFormat="1" ht="20.1" customHeight="1" spans="1:10">
      <c r="A41" s="11" t="s">
        <v>1</v>
      </c>
      <c r="B41" s="11" t="s">
        <v>2</v>
      </c>
      <c r="C41" s="11" t="s">
        <v>3</v>
      </c>
      <c r="D41" s="11" t="s">
        <v>42</v>
      </c>
      <c r="E41" s="11" t="s">
        <v>5</v>
      </c>
      <c r="F41" s="11" t="s">
        <v>14</v>
      </c>
      <c r="G41" s="11" t="s">
        <v>7</v>
      </c>
      <c r="H41" s="12" t="s">
        <v>8</v>
      </c>
      <c r="I41" s="11" t="s">
        <v>9</v>
      </c>
      <c r="J41" s="62" t="s">
        <v>10</v>
      </c>
    </row>
    <row r="42" s="3" customFormat="1" ht="20.1" customHeight="1" spans="1:10">
      <c r="A42" s="35"/>
      <c r="B42" s="20" t="s">
        <v>47</v>
      </c>
      <c r="C42" s="37" t="s">
        <v>74</v>
      </c>
      <c r="D42" s="37" t="s">
        <v>75</v>
      </c>
      <c r="E42" s="37">
        <v>1</v>
      </c>
      <c r="F42" s="37">
        <v>12</v>
      </c>
      <c r="G42" s="37" t="s">
        <v>14</v>
      </c>
      <c r="H42" s="37">
        <v>100</v>
      </c>
      <c r="I42" s="76">
        <f>H42*F42*E42</f>
        <v>1200</v>
      </c>
      <c r="J42" s="74"/>
    </row>
    <row r="43" s="3" customFormat="1" ht="20.1" customHeight="1" spans="1:10">
      <c r="A43" s="35"/>
      <c r="B43" s="20"/>
      <c r="C43" s="37" t="s">
        <v>76</v>
      </c>
      <c r="D43" s="37" t="s">
        <v>77</v>
      </c>
      <c r="E43" s="37">
        <v>1</v>
      </c>
      <c r="F43" s="37">
        <v>12</v>
      </c>
      <c r="G43" s="37" t="s">
        <v>14</v>
      </c>
      <c r="H43" s="37">
        <v>200</v>
      </c>
      <c r="I43" s="76">
        <f>H43*F43*E43</f>
        <v>2400</v>
      </c>
      <c r="J43" s="77"/>
    </row>
    <row r="44" s="3" customFormat="1" ht="20.1" customHeight="1" spans="1:10">
      <c r="A44" s="35"/>
      <c r="B44" s="32" t="s">
        <v>17</v>
      </c>
      <c r="C44" s="33"/>
      <c r="D44" s="33"/>
      <c r="E44" s="33"/>
      <c r="F44" s="33"/>
      <c r="G44" s="33"/>
      <c r="H44" s="33"/>
      <c r="I44" s="65">
        <f>SUM(I42:I43)</f>
        <v>3600</v>
      </c>
      <c r="J44" s="66"/>
    </row>
    <row r="45" s="2" customFormat="1" ht="20.1" customHeight="1" spans="1:10">
      <c r="A45" s="11" t="s">
        <v>1</v>
      </c>
      <c r="B45" s="11" t="s">
        <v>2</v>
      </c>
      <c r="C45" s="11" t="s">
        <v>3</v>
      </c>
      <c r="D45" s="11" t="s">
        <v>42</v>
      </c>
      <c r="E45" s="11" t="s">
        <v>5</v>
      </c>
      <c r="F45" s="11" t="s">
        <v>18</v>
      </c>
      <c r="G45" s="11" t="s">
        <v>7</v>
      </c>
      <c r="H45" s="12" t="s">
        <v>8</v>
      </c>
      <c r="I45" s="11" t="s">
        <v>9</v>
      </c>
      <c r="J45" s="62" t="s">
        <v>78</v>
      </c>
    </row>
    <row r="46" s="3" customFormat="1" ht="20.1" customHeight="1" spans="1:10">
      <c r="A46" s="38"/>
      <c r="B46" s="14" t="s">
        <v>79</v>
      </c>
      <c r="C46" s="29" t="s">
        <v>11</v>
      </c>
      <c r="D46" s="29" t="s">
        <v>13</v>
      </c>
      <c r="E46" s="29">
        <v>5</v>
      </c>
      <c r="F46" s="29">
        <v>1</v>
      </c>
      <c r="G46" s="29" t="s">
        <v>14</v>
      </c>
      <c r="H46" s="29">
        <v>2000</v>
      </c>
      <c r="I46" s="78">
        <f>H46*F46*E46</f>
        <v>10000</v>
      </c>
      <c r="J46" s="77" t="s">
        <v>80</v>
      </c>
    </row>
    <row r="47" s="3" customFormat="1" ht="20.1" customHeight="1" spans="1:10">
      <c r="A47" s="38"/>
      <c r="B47" s="20"/>
      <c r="C47" s="39" t="s">
        <v>19</v>
      </c>
      <c r="D47" s="29" t="s">
        <v>81</v>
      </c>
      <c r="E47" s="29">
        <v>3</v>
      </c>
      <c r="F47" s="29">
        <v>1</v>
      </c>
      <c r="G47" s="29" t="s">
        <v>22</v>
      </c>
      <c r="H47" s="29">
        <v>300</v>
      </c>
      <c r="I47" s="78">
        <f>H47*F47*E47</f>
        <v>900</v>
      </c>
      <c r="J47" s="77"/>
    </row>
    <row r="48" s="3" customFormat="1" ht="20.1" customHeight="1" spans="1:10">
      <c r="A48" s="38"/>
      <c r="B48" s="20"/>
      <c r="C48" s="39"/>
      <c r="D48" s="29" t="s">
        <v>82</v>
      </c>
      <c r="E48" s="29">
        <v>3</v>
      </c>
      <c r="F48" s="29">
        <v>3</v>
      </c>
      <c r="G48" s="29" t="s">
        <v>22</v>
      </c>
      <c r="H48" s="29">
        <v>300</v>
      </c>
      <c r="I48" s="78">
        <f>H48*F48*E48</f>
        <v>2700</v>
      </c>
      <c r="J48" s="77"/>
    </row>
    <row r="49" s="3" customFormat="1" ht="20.1" customHeight="1" spans="1:10">
      <c r="A49" s="38"/>
      <c r="B49" s="20"/>
      <c r="C49" s="29" t="s">
        <v>83</v>
      </c>
      <c r="D49" s="29"/>
      <c r="E49" s="29">
        <v>5</v>
      </c>
      <c r="F49" s="29">
        <v>1</v>
      </c>
      <c r="G49" s="29" t="s">
        <v>14</v>
      </c>
      <c r="H49" s="29">
        <v>280</v>
      </c>
      <c r="I49" s="78">
        <f>H49*F49*E49</f>
        <v>1400</v>
      </c>
      <c r="J49" s="77"/>
    </row>
    <row r="50" s="3" customFormat="1" ht="20.1" customHeight="1" spans="1:10">
      <c r="A50" s="38"/>
      <c r="B50" s="20"/>
      <c r="C50" s="29" t="s">
        <v>84</v>
      </c>
      <c r="D50" s="29"/>
      <c r="E50" s="29">
        <v>5</v>
      </c>
      <c r="F50" s="29">
        <v>1</v>
      </c>
      <c r="G50" s="29" t="s">
        <v>14</v>
      </c>
      <c r="H50" s="29">
        <v>25</v>
      </c>
      <c r="I50" s="78">
        <f>H50*F50*E50</f>
        <v>125</v>
      </c>
      <c r="J50" s="77"/>
    </row>
    <row r="51" s="3" customFormat="1" ht="20.1" customHeight="1" spans="1:10">
      <c r="A51" s="38"/>
      <c r="B51" s="20"/>
      <c r="C51" s="29" t="s">
        <v>85</v>
      </c>
      <c r="D51" s="29"/>
      <c r="E51" s="29">
        <v>5</v>
      </c>
      <c r="F51" s="29">
        <v>5</v>
      </c>
      <c r="G51" s="29" t="s">
        <v>14</v>
      </c>
      <c r="H51" s="29">
        <v>400</v>
      </c>
      <c r="I51" s="78">
        <f>H51*F51*E51</f>
        <v>10000</v>
      </c>
      <c r="J51" s="77"/>
    </row>
    <row r="52" s="4" customFormat="1" ht="20.1" customHeight="1" spans="1:10">
      <c r="A52" s="38"/>
      <c r="B52" s="31"/>
      <c r="C52" s="29" t="s">
        <v>86</v>
      </c>
      <c r="D52" s="29"/>
      <c r="E52" s="29">
        <v>5</v>
      </c>
      <c r="F52" s="29">
        <v>5</v>
      </c>
      <c r="G52" s="29" t="s">
        <v>14</v>
      </c>
      <c r="H52" s="29">
        <v>600</v>
      </c>
      <c r="I52" s="78">
        <f>H52*F52*E52</f>
        <v>15000</v>
      </c>
      <c r="J52" s="79"/>
    </row>
    <row r="53" ht="20.1" customHeight="1" spans="1:10">
      <c r="A53" s="38"/>
      <c r="B53" s="40" t="s">
        <v>17</v>
      </c>
      <c r="C53" s="41"/>
      <c r="D53" s="41"/>
      <c r="E53" s="41"/>
      <c r="F53" s="41"/>
      <c r="G53" s="41"/>
      <c r="H53" s="41"/>
      <c r="I53" s="80">
        <f>SUM(I46:I52)</f>
        <v>40125</v>
      </c>
      <c r="J53" s="81"/>
    </row>
    <row r="54" ht="20.1" customHeight="1" spans="1:10">
      <c r="A54" s="42"/>
      <c r="B54" s="43" t="s">
        <v>87</v>
      </c>
      <c r="C54" s="44"/>
      <c r="D54" s="44"/>
      <c r="E54" s="44"/>
      <c r="F54" s="44"/>
      <c r="G54" s="44"/>
      <c r="H54" s="44"/>
      <c r="I54" s="82">
        <f>I8+I14+I26+I33+I40+I44+I53</f>
        <v>1135865</v>
      </c>
      <c r="J54" s="83"/>
    </row>
    <row r="55" ht="20.1" customHeight="1" spans="1:10">
      <c r="A55" s="45"/>
      <c r="B55" s="43" t="s">
        <v>88</v>
      </c>
      <c r="C55" s="44"/>
      <c r="D55" s="44"/>
      <c r="E55" s="44"/>
      <c r="F55" s="44"/>
      <c r="G55" s="44"/>
      <c r="H55" s="44"/>
      <c r="I55" s="82">
        <f>(I54-I53)*0.06</f>
        <v>65744.4</v>
      </c>
      <c r="J55" s="84"/>
    </row>
    <row r="56" s="5" customFormat="1" ht="20.1" customHeight="1" spans="1:10">
      <c r="A56" s="46"/>
      <c r="B56" s="47" t="s">
        <v>89</v>
      </c>
      <c r="C56" s="48"/>
      <c r="D56" s="48"/>
      <c r="E56" s="48"/>
      <c r="F56" s="48"/>
      <c r="G56" s="48"/>
      <c r="H56" s="48"/>
      <c r="I56" s="85">
        <f>SUM(I54:I55)</f>
        <v>1201609.4</v>
      </c>
      <c r="J56" s="86"/>
    </row>
    <row r="57" ht="20.1" customHeight="1" spans="1:10">
      <c r="A57" s="49"/>
      <c r="B57" s="50" t="s">
        <v>90</v>
      </c>
      <c r="C57" s="51"/>
      <c r="D57" s="51"/>
      <c r="E57" s="51"/>
      <c r="F57" s="51"/>
      <c r="G57" s="51"/>
      <c r="H57" s="52"/>
      <c r="I57" s="87">
        <f>I56/242</f>
        <v>4965.32809917355</v>
      </c>
      <c r="J57" s="88"/>
    </row>
    <row r="58" ht="20.1" customHeight="1" spans="1:10">
      <c r="A58" s="49"/>
      <c r="B58" s="50" t="s">
        <v>91</v>
      </c>
      <c r="C58" s="51"/>
      <c r="D58" s="51"/>
      <c r="E58" s="51"/>
      <c r="F58" s="51"/>
      <c r="G58" s="51"/>
      <c r="H58" s="52"/>
      <c r="I58" s="87">
        <f>I57-500</f>
        <v>4465.32809917355</v>
      </c>
      <c r="J58" s="88" t="s">
        <v>92</v>
      </c>
    </row>
    <row r="59" ht="20.1" customHeight="1" spans="1:10">
      <c r="A59" s="49"/>
      <c r="B59" s="53" t="s">
        <v>93</v>
      </c>
      <c r="C59" s="54"/>
      <c r="D59" s="54"/>
      <c r="E59" s="54"/>
      <c r="F59" s="54"/>
      <c r="G59" s="54"/>
      <c r="H59" s="55"/>
      <c r="I59" s="89">
        <f>I57-500</f>
        <v>4465.32809917355</v>
      </c>
      <c r="J59" s="90" t="s">
        <v>94</v>
      </c>
    </row>
    <row r="60" ht="20.1" customHeight="1" spans="1:10">
      <c r="A60" s="49"/>
      <c r="B60" s="53" t="s">
        <v>95</v>
      </c>
      <c r="C60" s="54"/>
      <c r="D60" s="54"/>
      <c r="E60" s="54"/>
      <c r="F60" s="54"/>
      <c r="G60" s="54"/>
      <c r="H60" s="55"/>
      <c r="I60" s="89">
        <f>I59*242</f>
        <v>1080609.4</v>
      </c>
      <c r="J60" s="90"/>
    </row>
    <row r="61" spans="1:10">
      <c r="A61" s="56"/>
      <c r="B61" s="56"/>
      <c r="C61" s="56"/>
      <c r="D61" s="57"/>
      <c r="E61" s="57"/>
      <c r="F61" s="57"/>
      <c r="G61" s="57"/>
      <c r="H61" s="57"/>
      <c r="I61" s="57"/>
      <c r="J61" s="91"/>
    </row>
    <row r="62" s="6" customFormat="1" ht="20.25" spans="1:10">
      <c r="A62" s="58" t="s">
        <v>96</v>
      </c>
      <c r="B62" s="59" t="s">
        <v>97</v>
      </c>
      <c r="C62" s="59"/>
      <c r="D62" s="59"/>
      <c r="E62" s="59"/>
      <c r="J62" s="92"/>
    </row>
    <row r="63" s="6" customFormat="1" ht="20.25" spans="1:10">
      <c r="A63" s="58"/>
      <c r="B63" s="59"/>
      <c r="C63" s="59"/>
      <c r="D63" s="59"/>
      <c r="E63" s="59"/>
      <c r="J63" s="92"/>
    </row>
  </sheetData>
  <mergeCells count="28">
    <mergeCell ref="B8:H8"/>
    <mergeCell ref="B14:H14"/>
    <mergeCell ref="B26:H26"/>
    <mergeCell ref="B33:H33"/>
    <mergeCell ref="B40:H40"/>
    <mergeCell ref="B44:H44"/>
    <mergeCell ref="B53:H53"/>
    <mergeCell ref="B54:H54"/>
    <mergeCell ref="B55:H55"/>
    <mergeCell ref="B56:H56"/>
    <mergeCell ref="B57:H57"/>
    <mergeCell ref="B58:H58"/>
    <mergeCell ref="B59:H59"/>
    <mergeCell ref="B60:H60"/>
    <mergeCell ref="A6:A8"/>
    <mergeCell ref="A10:A14"/>
    <mergeCell ref="A16:A26"/>
    <mergeCell ref="A28:A33"/>
    <mergeCell ref="A35:A40"/>
    <mergeCell ref="A42:A44"/>
    <mergeCell ref="A46:A53"/>
    <mergeCell ref="B6:B7"/>
    <mergeCell ref="B10:B13"/>
    <mergeCell ref="B16:B25"/>
    <mergeCell ref="B42:B43"/>
    <mergeCell ref="B46:B52"/>
    <mergeCell ref="C47:C48"/>
    <mergeCell ref="A1:J4"/>
  </mergeCells>
  <pageMargins left="0.46875" right="0.359027777777778" top="0.2" bottom="0.747916666666667" header="0.313888888888889" footer="0.313888888888889"/>
  <pageSetup paperSize="9" scale="4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cp:lastPrinted>2018-04-12T07:05:00Z</cp:lastPrinted>
  <dcterms:modified xsi:type="dcterms:W3CDTF">2018-05-09T08:26:48Z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