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<sst xmlns="http://schemas.openxmlformats.org/spreadsheetml/2006/main" count="102" uniqueCount="82">
  <si>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</si>
  <si>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团号：HMEA-210101-STY235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</si>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</sst>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  <numFmt numFmtId="179" formatCode="#,##0.00;[Red]#,##0.00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21" fillId="27" borderId="18" applyNumberFormat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1" workbookViewId="0">
      <selection activeCell="H22" sqref="H22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20000</v>
      </c>
      <c r="D22" s="66"/>
      <c r="E22" s="65">
        <v>20000</v>
      </c>
      <c r="F22" s="65">
        <v>21690</v>
      </c>
      <c r="G22" s="65">
        <v>0</v>
      </c>
      <c r="H22" s="65">
        <f t="shared" si="0"/>
        <v>21690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20000</v>
      </c>
      <c r="D24" s="69">
        <f t="shared" ref="D24:E24" si="5">SUM(D22)</f>
        <v>0</v>
      </c>
      <c r="E24" s="69">
        <f t="shared" si="5"/>
        <v>20000</v>
      </c>
      <c r="F24" s="69">
        <f>SUM(F22:F23)</f>
        <v>21690</v>
      </c>
      <c r="G24" s="69">
        <f t="shared" ref="G24:H24" si="6">SUM(G22:G23)</f>
        <v>0</v>
      </c>
      <c r="H24" s="69">
        <f t="shared" si="6"/>
        <v>21690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312</v>
      </c>
      <c r="G45" s="65">
        <v>0</v>
      </c>
      <c r="H45" s="65">
        <f t="shared" si="0"/>
        <v>312</v>
      </c>
      <c r="I45" s="86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3500</v>
      </c>
      <c r="G46" s="65">
        <v>0</v>
      </c>
      <c r="H46" s="65">
        <f t="shared" ref="H46:H51" si="18">F46+G46</f>
        <v>3500</v>
      </c>
      <c r="I46" s="86" t="s">
        <v>43</v>
      </c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3812</v>
      </c>
      <c r="G52" s="69">
        <f t="shared" ref="G52:H52" si="20">SUM(G45:G51)</f>
        <v>0</v>
      </c>
      <c r="H52" s="69">
        <f t="shared" si="20"/>
        <v>3812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20000</v>
      </c>
      <c r="D53" s="69">
        <f t="shared" ref="D53:H53" si="21">SUM(D52,D44,D40,D37,D32,D27,D24,D21,D16,D13)</f>
        <v>0</v>
      </c>
      <c r="E53" s="69">
        <f t="shared" si="21"/>
        <v>20000</v>
      </c>
      <c r="F53" s="69">
        <f t="shared" si="21"/>
        <v>25502</v>
      </c>
      <c r="G53" s="69">
        <f t="shared" si="21"/>
        <v>0</v>
      </c>
      <c r="H53" s="69">
        <f t="shared" si="21"/>
        <v>25502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20000</v>
      </c>
      <c r="B58" s="81"/>
      <c r="C58" s="81">
        <f>H53</f>
        <v>25502</v>
      </c>
      <c r="D58" s="81"/>
      <c r="E58" s="81">
        <f>F53</f>
        <v>25502</v>
      </c>
      <c r="F58" s="81"/>
      <c r="G58" s="81">
        <f>G53</f>
        <v>0</v>
      </c>
      <c r="H58" s="81"/>
      <c r="I58" s="99">
        <f>A58-C58</f>
        <v>-5502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72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45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66</v>
      </c>
      <c r="C24" s="21"/>
      <c r="D24" s="21"/>
      <c r="E24" s="21"/>
      <c r="F24" s="21"/>
      <c r="G24" s="21" t="s">
        <v>73</v>
      </c>
      <c r="H24" s="21"/>
      <c r="I24" s="21"/>
      <c r="J24" s="21"/>
      <c r="K24" s="21" t="s">
        <v>74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75</v>
      </c>
      <c r="C27" s="16"/>
      <c r="D27" s="16"/>
      <c r="E27" s="16"/>
      <c r="F27" s="16" t="s">
        <v>52</v>
      </c>
      <c r="G27" s="16" t="s">
        <v>76</v>
      </c>
      <c r="H27" s="16"/>
      <c r="I27" s="16"/>
      <c r="J27" s="16" t="s">
        <v>54</v>
      </c>
      <c r="K27" s="16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56</v>
      </c>
      <c r="E32" s="6"/>
      <c r="F32" s="7"/>
      <c r="G32" s="7"/>
      <c r="H32" s="6" t="s">
        <v>57</v>
      </c>
      <c r="I32" s="5"/>
      <c r="J32" s="7"/>
      <c r="K32" s="35"/>
    </row>
    <row r="33" ht="20.1" customHeight="1" spans="2:11">
      <c r="B33" s="8"/>
      <c r="C33" s="9"/>
      <c r="D33" s="10" t="s">
        <v>58</v>
      </c>
      <c r="E33" s="10"/>
      <c r="F33" s="11"/>
      <c r="G33" s="11"/>
      <c r="H33" s="10" t="s">
        <v>59</v>
      </c>
      <c r="I33" s="9"/>
      <c r="J33" s="11"/>
      <c r="K33" s="36"/>
    </row>
    <row r="34" ht="20.1" customHeight="1" spans="2:11">
      <c r="B34" s="8"/>
      <c r="C34" s="9"/>
      <c r="D34" s="10" t="s">
        <v>60</v>
      </c>
      <c r="E34" s="10"/>
      <c r="F34" s="11"/>
      <c r="G34" s="11"/>
      <c r="H34" s="10" t="s">
        <v>61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62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78</v>
      </c>
      <c r="E37" s="27" t="s">
        <v>79</v>
      </c>
      <c r="F37" s="27"/>
      <c r="G37" s="25" t="s">
        <v>80</v>
      </c>
      <c r="H37" s="25" t="s">
        <v>81</v>
      </c>
      <c r="I37" s="25" t="s">
        <v>45</v>
      </c>
      <c r="J37" s="25"/>
      <c r="K37" s="50" t="s">
        <v>68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45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75</v>
      </c>
      <c r="C42" s="16"/>
      <c r="D42" s="16"/>
      <c r="E42" s="16"/>
      <c r="F42" s="16" t="s">
        <v>52</v>
      </c>
      <c r="G42" s="16" t="s">
        <v>76</v>
      </c>
      <c r="H42" s="16"/>
      <c r="I42" s="16"/>
      <c r="J42" s="16" t="s">
        <v>54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2021-01-18T03:57:12Z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