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1寰行中国\"/>
    </mc:Choice>
  </mc:AlternateContent>
  <xr:revisionPtr revIDLastSave="0" documentId="13_ncr:1_{DEA00903-D522-4C7D-B70D-0A0C5264C148}" xr6:coauthVersionLast="47" xr6:coauthVersionMax="47" xr10:uidLastSave="{00000000-0000-0000-0000-000000000000}"/>
  <bookViews>
    <workbookView xWindow="-103" yWindow="-103" windowWidth="16663" windowHeight="8863" activeTab="6" xr2:uid="{00000000-000D-0000-FFFF-FFFF00000000}"/>
  </bookViews>
  <sheets>
    <sheet name="总计" sheetId="6" r:id="rId1"/>
    <sheet name="第一批" sheetId="1" r:id="rId2"/>
    <sheet name="第二批" sheetId="2" r:id="rId3"/>
    <sheet name="第三批" sheetId="4" r:id="rId4"/>
    <sheet name="第四批 " sheetId="5" r:id="rId5"/>
    <sheet name="第五批" sheetId="7" r:id="rId6"/>
    <sheet name="第六批" sheetId="8" r:id="rId7"/>
  </sheets>
  <calcPr calcId="181029" concurrentCalc="0"/>
</workbook>
</file>

<file path=xl/calcChain.xml><?xml version="1.0" encoding="utf-8"?>
<calcChain xmlns="http://schemas.openxmlformats.org/spreadsheetml/2006/main">
  <c r="H44" i="1" l="1"/>
  <c r="H34" i="5"/>
  <c r="H23" i="4"/>
  <c r="H29" i="8"/>
  <c r="H28" i="8"/>
  <c r="H27" i="8"/>
  <c r="H30" i="7"/>
  <c r="H29" i="1"/>
  <c r="H33" i="2"/>
  <c r="H34" i="4"/>
  <c r="H33" i="4"/>
  <c r="H25" i="2"/>
  <c r="H24" i="5"/>
  <c r="H30" i="5"/>
  <c r="H32" i="5"/>
  <c r="H28" i="5"/>
  <c r="H27" i="5"/>
  <c r="H35" i="4"/>
  <c r="H31" i="4"/>
  <c r="H27" i="4"/>
  <c r="H26" i="4"/>
  <c r="H34" i="2"/>
  <c r="H32" i="2"/>
  <c r="H36" i="8"/>
  <c r="H35" i="8"/>
  <c r="H39" i="7"/>
  <c r="H38" i="7"/>
  <c r="H43" i="5"/>
  <c r="H42" i="5"/>
  <c r="H42" i="4"/>
  <c r="H41" i="4"/>
  <c r="H41" i="2"/>
  <c r="H40" i="2"/>
  <c r="H28" i="4"/>
  <c r="H29" i="4"/>
  <c r="H27" i="1"/>
  <c r="H37" i="7"/>
  <c r="H41" i="5"/>
  <c r="H42" i="8"/>
  <c r="H41" i="8"/>
  <c r="H46" i="7"/>
  <c r="H45" i="7"/>
  <c r="H50" i="5"/>
  <c r="H49" i="5"/>
  <c r="H48" i="4"/>
  <c r="H47" i="4"/>
  <c r="H47" i="2"/>
  <c r="H46" i="2"/>
  <c r="H51" i="1"/>
  <c r="H52" i="1"/>
  <c r="H26" i="8"/>
  <c r="H25" i="8"/>
  <c r="H23" i="8"/>
  <c r="H40" i="8"/>
  <c r="H38" i="8"/>
  <c r="H34" i="8"/>
  <c r="H32" i="8"/>
  <c r="H31" i="8"/>
  <c r="H24" i="8"/>
  <c r="H22" i="8"/>
  <c r="H21" i="8"/>
  <c r="H20" i="8"/>
  <c r="H18" i="8"/>
  <c r="H17" i="8"/>
  <c r="H16" i="8"/>
  <c r="H15" i="8"/>
  <c r="H14" i="8"/>
  <c r="H13" i="8"/>
  <c r="H12" i="8"/>
  <c r="H10" i="8"/>
  <c r="H9" i="8"/>
  <c r="H8" i="8"/>
  <c r="H7" i="8"/>
  <c r="H6" i="8"/>
  <c r="H5" i="8"/>
  <c r="H4" i="8"/>
  <c r="H3" i="8"/>
  <c r="H31" i="7"/>
  <c r="H22" i="7"/>
  <c r="H23" i="7"/>
  <c r="H24" i="7"/>
  <c r="H25" i="7"/>
  <c r="H26" i="7"/>
  <c r="H27" i="7"/>
  <c r="H28" i="7"/>
  <c r="H44" i="7"/>
  <c r="H43" i="7"/>
  <c r="H41" i="7"/>
  <c r="H36" i="7"/>
  <c r="H34" i="7"/>
  <c r="H33" i="7"/>
  <c r="H29" i="7"/>
  <c r="H21" i="7"/>
  <c r="H20" i="7"/>
  <c r="H18" i="7"/>
  <c r="H17" i="7"/>
  <c r="H16" i="7"/>
  <c r="H15" i="7"/>
  <c r="H14" i="7"/>
  <c r="H13" i="7"/>
  <c r="H12" i="7"/>
  <c r="H10" i="7"/>
  <c r="H9" i="7"/>
  <c r="H8" i="7"/>
  <c r="H7" i="7"/>
  <c r="H6" i="7"/>
  <c r="H5" i="7"/>
  <c r="H4" i="7"/>
  <c r="H3" i="7"/>
  <c r="H48" i="5"/>
  <c r="H29" i="5"/>
  <c r="H35" i="5"/>
  <c r="H19" i="5"/>
  <c r="H47" i="5"/>
  <c r="H45" i="5"/>
  <c r="H40" i="5"/>
  <c r="H38" i="5"/>
  <c r="H37" i="5"/>
  <c r="H33" i="5"/>
  <c r="H31" i="5"/>
  <c r="H26" i="5"/>
  <c r="H25" i="5"/>
  <c r="H23" i="5"/>
  <c r="H22" i="5"/>
  <c r="H21" i="5"/>
  <c r="H18" i="5"/>
  <c r="H17" i="5"/>
  <c r="H16" i="5"/>
  <c r="H15" i="5"/>
  <c r="H14" i="5"/>
  <c r="H13" i="5"/>
  <c r="H12" i="5"/>
  <c r="H10" i="5"/>
  <c r="H9" i="5"/>
  <c r="H8" i="5"/>
  <c r="H7" i="5"/>
  <c r="H6" i="5"/>
  <c r="H5" i="5"/>
  <c r="H4" i="5"/>
  <c r="H3" i="5"/>
  <c r="H32" i="4"/>
  <c r="H30" i="4"/>
  <c r="H46" i="4"/>
  <c r="H44" i="4"/>
  <c r="H40" i="4"/>
  <c r="H38" i="4"/>
  <c r="H37" i="4"/>
  <c r="H25" i="4"/>
  <c r="H24" i="4"/>
  <c r="H21" i="4"/>
  <c r="H20" i="4"/>
  <c r="H22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H4" i="4"/>
  <c r="H3" i="4"/>
  <c r="H45" i="2"/>
  <c r="H28" i="2"/>
  <c r="H27" i="2"/>
  <c r="H26" i="2"/>
  <c r="H24" i="2"/>
  <c r="H22" i="2"/>
  <c r="H21" i="2"/>
  <c r="H20" i="2"/>
  <c r="H4" i="2"/>
  <c r="H45" i="1"/>
  <c r="H43" i="1"/>
  <c r="H42" i="1"/>
  <c r="H41" i="1"/>
  <c r="H40" i="1"/>
  <c r="H30" i="1"/>
  <c r="H28" i="1"/>
  <c r="H26" i="1"/>
  <c r="H25" i="1"/>
  <c r="H22" i="1"/>
  <c r="H43" i="2"/>
  <c r="H39" i="2"/>
  <c r="H37" i="2"/>
  <c r="H36" i="2"/>
  <c r="H31" i="2"/>
  <c r="H30" i="2"/>
  <c r="H29" i="2"/>
  <c r="H23" i="2"/>
  <c r="H18" i="2"/>
  <c r="H17" i="2"/>
  <c r="H16" i="2"/>
  <c r="H15" i="2"/>
  <c r="H14" i="2"/>
  <c r="H13" i="2"/>
  <c r="H12" i="2"/>
  <c r="H10" i="2"/>
  <c r="H9" i="2"/>
  <c r="H8" i="2"/>
  <c r="H7" i="2"/>
  <c r="H6" i="2"/>
  <c r="H5" i="2"/>
  <c r="H3" i="2"/>
  <c r="H50" i="1"/>
  <c r="H48" i="1"/>
  <c r="H47" i="1"/>
  <c r="H38" i="1"/>
  <c r="H37" i="1"/>
  <c r="H36" i="1"/>
  <c r="H35" i="1"/>
  <c r="H33" i="1"/>
  <c r="H32" i="1"/>
  <c r="H24" i="1"/>
  <c r="H23" i="1"/>
  <c r="H21" i="1"/>
  <c r="H20" i="1"/>
  <c r="H18" i="1"/>
  <c r="H17" i="1"/>
  <c r="H16" i="1"/>
  <c r="H15" i="1"/>
  <c r="H14" i="1"/>
  <c r="H13" i="1"/>
  <c r="H12" i="1"/>
  <c r="H10" i="1"/>
  <c r="H9" i="1"/>
  <c r="H8" i="1"/>
  <c r="H7" i="1"/>
  <c r="H6" i="1"/>
  <c r="H5" i="1"/>
  <c r="H4" i="1"/>
  <c r="H3" i="1"/>
  <c r="E47" i="7"/>
  <c r="E43" i="8"/>
  <c r="H43" i="8"/>
  <c r="B44" i="8"/>
  <c r="B45" i="8"/>
  <c r="B7" i="6"/>
  <c r="E49" i="4"/>
  <c r="H49" i="4"/>
  <c r="B50" i="4"/>
  <c r="B51" i="4"/>
  <c r="B4" i="6"/>
  <c r="E53" i="1"/>
  <c r="H53" i="1"/>
  <c r="B54" i="1"/>
  <c r="E51" i="5"/>
  <c r="H51" i="5"/>
  <c r="B52" i="5"/>
  <c r="B53" i="5"/>
  <c r="B5" i="6"/>
  <c r="E48" i="2"/>
  <c r="H48" i="2"/>
  <c r="B49" i="2"/>
  <c r="B50" i="2"/>
  <c r="B3" i="6"/>
  <c r="B55" i="1"/>
  <c r="B2" i="6"/>
  <c r="H47" i="7"/>
  <c r="B48" i="7"/>
  <c r="B49" i="7"/>
  <c r="B6" i="6"/>
  <c r="B9" i="6"/>
  <c r="B8" i="6"/>
</calcChain>
</file>

<file path=xl/sharedStrings.xml><?xml version="1.0" encoding="utf-8"?>
<sst xmlns="http://schemas.openxmlformats.org/spreadsheetml/2006/main" count="946" uniqueCount="216">
  <si>
    <t>住宿</t>
  </si>
  <si>
    <t>日期</t>
  </si>
  <si>
    <t>酒店名称</t>
  </si>
  <si>
    <t>价格</t>
  </si>
  <si>
    <t>数量</t>
  </si>
  <si>
    <t>单位</t>
  </si>
  <si>
    <t>小计</t>
  </si>
  <si>
    <t>备注</t>
  </si>
  <si>
    <t>间/晚</t>
  </si>
  <si>
    <t>欢迎水果</t>
  </si>
  <si>
    <t>间</t>
  </si>
  <si>
    <t>用餐</t>
  </si>
  <si>
    <t>餐食</t>
  </si>
  <si>
    <t>餐</t>
  </si>
  <si>
    <t>餐厅</t>
  </si>
  <si>
    <t>晚餐</t>
  </si>
  <si>
    <t>桌</t>
  </si>
  <si>
    <t>午餐</t>
  </si>
  <si>
    <t>人</t>
  </si>
  <si>
    <t>门票</t>
  </si>
  <si>
    <t>项目</t>
  </si>
  <si>
    <t>团</t>
  </si>
  <si>
    <t>接送机车辆</t>
  </si>
  <si>
    <t>车型</t>
  </si>
  <si>
    <t>辆/次</t>
  </si>
  <si>
    <t>人员</t>
  </si>
  <si>
    <t>接机人员</t>
  </si>
  <si>
    <t>工作人员餐补</t>
  </si>
  <si>
    <t>人/餐</t>
  </si>
  <si>
    <t>工作人员住宿</t>
  </si>
  <si>
    <t>间·晚</t>
  </si>
  <si>
    <t>制作物</t>
  </si>
  <si>
    <t>签到背板</t>
  </si>
  <si>
    <t>个</t>
  </si>
  <si>
    <t>次</t>
  </si>
  <si>
    <t>其他</t>
  </si>
  <si>
    <t>保险</t>
  </si>
  <si>
    <t>含工作人员</t>
  </si>
  <si>
    <t>旅行社服务费</t>
  </si>
  <si>
    <t>总计</t>
  </si>
  <si>
    <t>不含6%增值税</t>
  </si>
  <si>
    <t>含6%增值税</t>
  </si>
  <si>
    <t>接送机</t>
  </si>
  <si>
    <t>含运费、拆装</t>
  </si>
  <si>
    <t>踩点费用</t>
  </si>
  <si>
    <t>晚</t>
  </si>
  <si>
    <t>顿</t>
  </si>
  <si>
    <t>天</t>
  </si>
  <si>
    <t>含采购2间</t>
    <phoneticPr fontId="6" type="noConversion"/>
  </si>
  <si>
    <t>欢迎水果</t>
    <phoneticPr fontId="6" type="noConversion"/>
  </si>
  <si>
    <t>线路一：兰州-武威-张掖-嘉峪关</t>
    <phoneticPr fontId="6" type="noConversion"/>
  </si>
  <si>
    <t>兰州皇冠假日酒店</t>
    <phoneticPr fontId="6" type="noConversion"/>
  </si>
  <si>
    <t>武威建隆大酒店</t>
    <phoneticPr fontId="6" type="noConversion"/>
  </si>
  <si>
    <t>张掖宾馆</t>
    <phoneticPr fontId="6" type="noConversion"/>
  </si>
  <si>
    <t>嘉峪关诺金国际酒店</t>
    <phoneticPr fontId="6" type="noConversion"/>
  </si>
  <si>
    <t>喜洋洋食府</t>
    <phoneticPr fontId="6" type="noConversion"/>
  </si>
  <si>
    <t>武威建隆酒店</t>
    <phoneticPr fontId="6" type="noConversion"/>
  </si>
  <si>
    <t>裕固风情园餐厅</t>
    <phoneticPr fontId="6" type="noConversion"/>
  </si>
  <si>
    <t>人</t>
    <phoneticPr fontId="6" type="noConversion"/>
  </si>
  <si>
    <t>塞上谷韵餐厅</t>
    <phoneticPr fontId="6" type="noConversion"/>
  </si>
  <si>
    <t>诺金酒店</t>
    <phoneticPr fontId="6" type="noConversion"/>
  </si>
  <si>
    <t>雷台汉墓门票</t>
    <phoneticPr fontId="6" type="noConversion"/>
  </si>
  <si>
    <t>雷台汉墓讲解员</t>
    <phoneticPr fontId="6" type="noConversion"/>
  </si>
  <si>
    <t>50人+10人工作人员+4摄影</t>
    <phoneticPr fontId="6" type="noConversion"/>
  </si>
  <si>
    <t>武威文庙</t>
    <phoneticPr fontId="6" type="noConversion"/>
  </si>
  <si>
    <t>武威文庙讲解员</t>
    <phoneticPr fontId="6" type="noConversion"/>
  </si>
  <si>
    <t>敦煌研究院专家</t>
    <phoneticPr fontId="6" type="noConversion"/>
  </si>
  <si>
    <t>专家差旅</t>
    <phoneticPr fontId="6" type="noConversion"/>
  </si>
  <si>
    <t>马蹄寺石窟</t>
    <phoneticPr fontId="6" type="noConversion"/>
  </si>
  <si>
    <t>平山湖大峡谷内部越野试驾</t>
    <phoneticPr fontId="6" type="noConversion"/>
  </si>
  <si>
    <t>嘉峪关门票</t>
    <phoneticPr fontId="6" type="noConversion"/>
  </si>
  <si>
    <t>嘉峪关讲解员</t>
    <phoneticPr fontId="6" type="noConversion"/>
  </si>
  <si>
    <t>18座车 兰州接机</t>
    <phoneticPr fontId="6" type="noConversion"/>
  </si>
  <si>
    <t>18座车 嘉峪关送机</t>
    <phoneticPr fontId="6" type="noConversion"/>
  </si>
  <si>
    <t>北京-兰州</t>
    <phoneticPr fontId="6" type="noConversion"/>
  </si>
  <si>
    <t>兰州酒店车位费</t>
    <phoneticPr fontId="6" type="noConversion"/>
  </si>
  <si>
    <t>踩点往返机票&amp;交通费</t>
    <phoneticPr fontId="6" type="noConversion"/>
  </si>
  <si>
    <t>用餐</t>
    <phoneticPr fontId="6" type="noConversion"/>
  </si>
  <si>
    <t>线路二：嘉峪关-阳关-敦煌</t>
    <phoneticPr fontId="6" type="noConversion"/>
  </si>
  <si>
    <t>含专家</t>
    <phoneticPr fontId="6" type="noConversion"/>
  </si>
  <si>
    <t>瓜州融金洲海大酒店</t>
    <phoneticPr fontId="6" type="noConversion"/>
  </si>
  <si>
    <t>敦煌天河大酒店</t>
  </si>
  <si>
    <t>敦煌天河大酒店</t>
    <phoneticPr fontId="6" type="noConversion"/>
  </si>
  <si>
    <t>嘉峪关宾馆</t>
    <phoneticPr fontId="6" type="noConversion"/>
  </si>
  <si>
    <t>融金洲海大酒店</t>
    <phoneticPr fontId="6" type="noConversion"/>
  </si>
  <si>
    <t>龙腾山庄</t>
    <phoneticPr fontId="6" type="noConversion"/>
  </si>
  <si>
    <t>凤记老厨房</t>
    <phoneticPr fontId="6" type="noConversion"/>
  </si>
  <si>
    <t>锁阳城+车费</t>
    <phoneticPr fontId="6" type="noConversion"/>
  </si>
  <si>
    <t>锁阳城讲解员</t>
    <phoneticPr fontId="6" type="noConversion"/>
  </si>
  <si>
    <t>阳关景区</t>
    <phoneticPr fontId="6" type="noConversion"/>
  </si>
  <si>
    <t>鸣沙山月牙泉</t>
    <phoneticPr fontId="6" type="noConversion"/>
  </si>
  <si>
    <t>月牙泉骆驼体验</t>
    <phoneticPr fontId="6" type="noConversion"/>
  </si>
  <si>
    <t>莫高窟门票含车费</t>
    <phoneticPr fontId="6" type="noConversion"/>
  </si>
  <si>
    <t>敦煌壁画制作（含礼品盒）</t>
    <phoneticPr fontId="6" type="noConversion"/>
  </si>
  <si>
    <t>敦煌研究院讲座</t>
    <phoneticPr fontId="6" type="noConversion"/>
  </si>
  <si>
    <t>18座车 嘉峪关接机</t>
    <phoneticPr fontId="6" type="noConversion"/>
  </si>
  <si>
    <t>18座车   敦煌送机</t>
    <phoneticPr fontId="6" type="noConversion"/>
  </si>
  <si>
    <t>线路三：敦煌-玉门关-雅丹魔鬼城</t>
    <phoneticPr fontId="6" type="noConversion"/>
  </si>
  <si>
    <t>莫高餐厅</t>
    <phoneticPr fontId="6" type="noConversion"/>
  </si>
  <si>
    <t>河仓城玉撰堂餐厅</t>
    <phoneticPr fontId="6" type="noConversion"/>
  </si>
  <si>
    <t>人</t>
    <phoneticPr fontId="6" type="noConversion"/>
  </si>
  <si>
    <t>榆林窟门票</t>
    <phoneticPr fontId="6" type="noConversion"/>
  </si>
  <si>
    <t>莫高工匠村讲座</t>
    <phoneticPr fontId="6" type="noConversion"/>
  </si>
  <si>
    <t>玉门关</t>
    <phoneticPr fontId="6" type="noConversion"/>
  </si>
  <si>
    <t>雅丹魔鬼城</t>
    <phoneticPr fontId="6" type="noConversion"/>
  </si>
  <si>
    <t>魔鬼城深度体验试驾</t>
    <phoneticPr fontId="6" type="noConversion"/>
  </si>
  <si>
    <t>酒水全程</t>
    <phoneticPr fontId="6" type="noConversion"/>
  </si>
  <si>
    <t>瓶</t>
    <phoneticPr fontId="6" type="noConversion"/>
  </si>
  <si>
    <t>投资人伴手礼</t>
    <phoneticPr fontId="6" type="noConversion"/>
  </si>
  <si>
    <r>
      <t>人</t>
    </r>
    <r>
      <rPr>
        <sz val="11"/>
        <color theme="1"/>
        <rFont val="微软雅黑"/>
        <family val="2"/>
        <charset val="134"/>
      </rPr>
      <t xml:space="preserve"> </t>
    </r>
    <phoneticPr fontId="6" type="noConversion"/>
  </si>
  <si>
    <t>投资人往返机票</t>
    <phoneticPr fontId="6" type="noConversion"/>
  </si>
  <si>
    <t>线路一</t>
    <phoneticPr fontId="6" type="noConversion"/>
  </si>
  <si>
    <t>线路二</t>
    <phoneticPr fontId="6" type="noConversion"/>
  </si>
  <si>
    <t>线路三</t>
    <phoneticPr fontId="6" type="noConversion"/>
  </si>
  <si>
    <t>线路四</t>
    <phoneticPr fontId="6" type="noConversion"/>
  </si>
  <si>
    <t>线路五</t>
    <phoneticPr fontId="6" type="noConversion"/>
  </si>
  <si>
    <t>线路六</t>
    <phoneticPr fontId="6" type="noConversion"/>
  </si>
  <si>
    <t>线路四：敦煌-玉门关-雅丹魔鬼城</t>
    <phoneticPr fontId="6" type="noConversion"/>
  </si>
  <si>
    <t>线路五：西昌-雅安-都江堰-成都</t>
    <phoneticPr fontId="6" type="noConversion"/>
  </si>
  <si>
    <t>西昌邛海柏樾酒店</t>
    <phoneticPr fontId="6" type="noConversion"/>
  </si>
  <si>
    <t>龙苍沟宽山隐庐酒店</t>
    <phoneticPr fontId="6" type="noConversion"/>
  </si>
  <si>
    <t>蒙顶山假日度假酒店</t>
    <phoneticPr fontId="6" type="noConversion"/>
  </si>
  <si>
    <t>成都保利公园皇冠假日酒店</t>
    <phoneticPr fontId="6" type="noConversion"/>
  </si>
  <si>
    <t>西昌邛海柏樾酒店</t>
    <phoneticPr fontId="6" type="noConversion"/>
  </si>
  <si>
    <t>庆林度假村</t>
    <phoneticPr fontId="6" type="noConversion"/>
  </si>
  <si>
    <t>龙苍沟宽山隐庐酒店</t>
    <phoneticPr fontId="6" type="noConversion"/>
  </si>
  <si>
    <t>西康往事餐厅</t>
    <phoneticPr fontId="6" type="noConversion"/>
  </si>
  <si>
    <t>蒙顶山假日度假酒店</t>
    <phoneticPr fontId="6" type="noConversion"/>
  </si>
  <si>
    <t>问道食府</t>
    <phoneticPr fontId="6" type="noConversion"/>
  </si>
  <si>
    <t>桌</t>
    <phoneticPr fontId="6" type="noConversion"/>
  </si>
  <si>
    <t>成都保利公园皇冠假日酒店</t>
    <phoneticPr fontId="6" type="noConversion"/>
  </si>
  <si>
    <t>媒体伴手礼</t>
    <phoneticPr fontId="6" type="noConversion"/>
  </si>
  <si>
    <t>西昌发射中心门票</t>
    <phoneticPr fontId="6" type="noConversion"/>
  </si>
  <si>
    <t>专家现场解说</t>
    <phoneticPr fontId="6" type="noConversion"/>
  </si>
  <si>
    <t>发射场区+火箭厂房</t>
    <phoneticPr fontId="6" type="noConversion"/>
  </si>
  <si>
    <t>指挥控制中心</t>
    <phoneticPr fontId="6" type="noConversion"/>
  </si>
  <si>
    <t>欧阳院士讲座</t>
    <phoneticPr fontId="6" type="noConversion"/>
  </si>
  <si>
    <t>会议室含LED</t>
    <phoneticPr fontId="6" type="noConversion"/>
  </si>
  <si>
    <t>场</t>
    <phoneticPr fontId="6" type="noConversion"/>
  </si>
  <si>
    <t>专家差旅+助理</t>
    <phoneticPr fontId="6" type="noConversion"/>
  </si>
  <si>
    <t>中国藏茶村</t>
    <phoneticPr fontId="6" type="noConversion"/>
  </si>
  <si>
    <t>中国藏茶村讲解</t>
    <phoneticPr fontId="6" type="noConversion"/>
  </si>
  <si>
    <t>团</t>
    <phoneticPr fontId="6" type="noConversion"/>
  </si>
  <si>
    <t>月亮湖垂钓</t>
    <phoneticPr fontId="6" type="noConversion"/>
  </si>
  <si>
    <t>熊猫谷门票</t>
    <phoneticPr fontId="6" type="noConversion"/>
  </si>
  <si>
    <t>18座车  西昌接机</t>
    <phoneticPr fontId="6" type="noConversion"/>
  </si>
  <si>
    <t>18座车  成都送机</t>
    <phoneticPr fontId="6" type="noConversion"/>
  </si>
  <si>
    <t>线路六：成都-广元-安康-西安</t>
    <phoneticPr fontId="6" type="noConversion"/>
  </si>
  <si>
    <t>广元万达嘉华酒店</t>
    <phoneticPr fontId="6" type="noConversion"/>
  </si>
  <si>
    <t>安康瑞斯丽酒店</t>
    <phoneticPr fontId="6" type="noConversion"/>
  </si>
  <si>
    <t>西安星河湾酒店</t>
    <phoneticPr fontId="6" type="noConversion"/>
  </si>
  <si>
    <t>蜀门客栈</t>
    <phoneticPr fontId="6" type="noConversion"/>
  </si>
  <si>
    <t>广元万达嘉华酒店</t>
    <phoneticPr fontId="6" type="noConversion"/>
  </si>
  <si>
    <t>银河鲜鱼庄</t>
    <phoneticPr fontId="6" type="noConversion"/>
  </si>
  <si>
    <t>安康瑞斯丽酒店</t>
    <phoneticPr fontId="6" type="noConversion"/>
  </si>
  <si>
    <t>百根源菜馆</t>
    <phoneticPr fontId="6" type="noConversion"/>
  </si>
  <si>
    <t>西安星河湾酒店</t>
    <phoneticPr fontId="6" type="noConversion"/>
  </si>
  <si>
    <t>广元剑门关</t>
    <phoneticPr fontId="6" type="noConversion"/>
  </si>
  <si>
    <t>剑门关资深讲解员</t>
    <phoneticPr fontId="6" type="noConversion"/>
  </si>
  <si>
    <t>蜀道石刻博物馆</t>
    <phoneticPr fontId="6" type="noConversion"/>
  </si>
  <si>
    <t>石刻拓印礼品</t>
    <phoneticPr fontId="6" type="noConversion"/>
  </si>
  <si>
    <t>蜀道石刻专家讲解</t>
    <phoneticPr fontId="6" type="noConversion"/>
  </si>
  <si>
    <t>石门栈道门票</t>
    <phoneticPr fontId="6" type="noConversion"/>
  </si>
  <si>
    <t>石门栈道观光车&amp;乘船</t>
    <phoneticPr fontId="6" type="noConversion"/>
  </si>
  <si>
    <t>石门栈道专家讲解</t>
    <phoneticPr fontId="6" type="noConversion"/>
  </si>
  <si>
    <t>18座车  成都接机</t>
    <phoneticPr fontId="6" type="noConversion"/>
  </si>
  <si>
    <t>18座车  西安送机</t>
    <phoneticPr fontId="6" type="noConversion"/>
  </si>
  <si>
    <t>经销商补助</t>
    <phoneticPr fontId="6" type="noConversion"/>
  </si>
  <si>
    <t>经销商技师交通费</t>
    <phoneticPr fontId="6" type="noConversion"/>
  </si>
  <si>
    <t>天</t>
    <phoneticPr fontId="6" type="noConversion"/>
  </si>
  <si>
    <r>
      <t>5天，每天</t>
    </r>
    <r>
      <rPr>
        <sz val="11"/>
        <color theme="1"/>
        <rFont val="微软雅黑"/>
        <family val="2"/>
        <charset val="134"/>
      </rPr>
      <t>2人</t>
    </r>
    <phoneticPr fontId="6" type="noConversion"/>
  </si>
  <si>
    <t>18座车 敦煌接机</t>
    <phoneticPr fontId="6" type="noConversion"/>
  </si>
  <si>
    <t>车</t>
    <phoneticPr fontId="6" type="noConversion"/>
  </si>
  <si>
    <t>次</t>
    <phoneticPr fontId="6" type="noConversion"/>
  </si>
  <si>
    <t>人</t>
    <phoneticPr fontId="6" type="noConversion"/>
  </si>
  <si>
    <t>16餐*35人</t>
    <phoneticPr fontId="6" type="noConversion"/>
  </si>
  <si>
    <t>18间*7晚</t>
    <phoneticPr fontId="6" type="noConversion"/>
  </si>
  <si>
    <t>次</t>
    <phoneticPr fontId="6" type="noConversion"/>
  </si>
  <si>
    <t>天</t>
    <phoneticPr fontId="6" type="noConversion"/>
  </si>
  <si>
    <t>16餐*40人</t>
    <phoneticPr fontId="6" type="noConversion"/>
  </si>
  <si>
    <t>20间*7晚</t>
    <phoneticPr fontId="6" type="noConversion"/>
  </si>
  <si>
    <t>含讲师，会场，投影仪</t>
    <phoneticPr fontId="6" type="noConversion"/>
  </si>
  <si>
    <t>莫高窟特导</t>
    <phoneticPr fontId="6" type="noConversion"/>
  </si>
  <si>
    <t>团</t>
    <phoneticPr fontId="6" type="noConversion"/>
  </si>
  <si>
    <t>人</t>
    <phoneticPr fontId="6" type="noConversion"/>
  </si>
  <si>
    <t>车</t>
    <phoneticPr fontId="6" type="noConversion"/>
  </si>
  <si>
    <t>敦煌素手写经</t>
    <phoneticPr fontId="6" type="noConversion"/>
  </si>
  <si>
    <t>次</t>
    <phoneticPr fontId="6" type="noConversion"/>
  </si>
  <si>
    <t>莫高窟特窟参观（不对外开放）</t>
    <phoneticPr fontId="6" type="noConversion"/>
  </si>
  <si>
    <t xml:space="preserve">人 </t>
    <phoneticPr fontId="6" type="noConversion"/>
  </si>
  <si>
    <t>榆林窟特导</t>
    <phoneticPr fontId="6" type="noConversion"/>
  </si>
  <si>
    <t>总计（不含税）：</t>
    <phoneticPr fontId="6" type="noConversion"/>
  </si>
  <si>
    <t>总计（含税可抵扣）：</t>
    <phoneticPr fontId="6" type="noConversion"/>
  </si>
  <si>
    <t>（乌鞘岭+马蹄寺）</t>
    <phoneticPr fontId="6" type="noConversion"/>
  </si>
  <si>
    <t>平山湖大峡谷门票</t>
    <phoneticPr fontId="6" type="noConversion"/>
  </si>
  <si>
    <t>阳关场地试驾场地及报批费用</t>
    <phoneticPr fontId="6" type="noConversion"/>
  </si>
  <si>
    <t>台</t>
    <phoneticPr fontId="6" type="noConversion"/>
  </si>
  <si>
    <t>讲解阳关及丝绸之路</t>
    <phoneticPr fontId="6" type="noConversion"/>
  </si>
  <si>
    <t>魔鬼城深度体验试驾场地平整费用</t>
    <phoneticPr fontId="6" type="noConversion"/>
  </si>
  <si>
    <t>莫高工匠村讲座（国家级非遗传承人）</t>
    <phoneticPr fontId="6" type="noConversion"/>
  </si>
  <si>
    <t>手工体验（敦煌彩塑）</t>
    <phoneticPr fontId="6" type="noConversion"/>
  </si>
  <si>
    <t>敦煌研究院专家（玉门关、河仓城、汉长城）</t>
    <phoneticPr fontId="6" type="noConversion"/>
  </si>
  <si>
    <t>敦煌研究院专家（玉门关、河仓城、汉长城讲解）</t>
    <phoneticPr fontId="6" type="noConversion"/>
  </si>
  <si>
    <t>嘉宾伴手礼</t>
    <phoneticPr fontId="6" type="noConversion"/>
  </si>
  <si>
    <t>件</t>
    <phoneticPr fontId="6" type="noConversion"/>
  </si>
  <si>
    <t>青城山试驾场地（场地、平整、搭建、报批）</t>
    <phoneticPr fontId="6" type="noConversion"/>
  </si>
  <si>
    <t>杨凌越野试驾基地（场地+workshop+搭建+报批）</t>
    <phoneticPr fontId="6" type="noConversion"/>
  </si>
  <si>
    <t>杨凌卡丁车基地</t>
    <phoneticPr fontId="6" type="noConversion"/>
  </si>
  <si>
    <t>报价汇总</t>
    <phoneticPr fontId="6" type="noConversion"/>
  </si>
  <si>
    <t>榆林窟专家讲解</t>
    <phoneticPr fontId="6" type="noConversion"/>
  </si>
  <si>
    <t>敦煌研究院院长或同级别讲座（国家级专家学者）</t>
    <phoneticPr fontId="6" type="noConversion"/>
  </si>
  <si>
    <t>敦煌研究院讲座（研究院院长，国家级专家学者）</t>
    <phoneticPr fontId="6" type="noConversion"/>
  </si>
  <si>
    <t>旅行社加工作人员</t>
    <phoneticPr fontId="6" type="noConversion"/>
  </si>
  <si>
    <t>旅行社工作人员往返机票（旅行社3+工作人员4）</t>
    <phoneticPr fontId="6" type="noConversion"/>
  </si>
  <si>
    <t>沿途采购物料</t>
    <phoneticPr fontId="6" type="noConversion"/>
  </si>
  <si>
    <t>优惠总计（含税可抵扣）：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</si>
</sst>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¥&quot;#,##0.00;&quot;¥&quot;\-#,##0.00"/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Microsoft YaHei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7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FAFC-F990-469D-BFCD-A8418441016A}">
  <dimension ref="A1:F10"/>
  <sheetViews>
    <sheetView zoomScale="80" zoomScaleNormal="80" workbookViewId="0">
      <selection activeCell="F7" sqref="F7"/>
    </sheetView>
  </sheetViews>
  <sheetFormatPr defaultRowHeight="14.15" x14ac:dyDescent="0.3"/>
  <cols>
    <col min="1" max="1" width="26.3046875" style="35" bestFit="1" customWidth="1"/>
    <col min="2" max="2" width="26.765625" style="38" customWidth="1"/>
  </cols>
  <sheetData>
    <row r="1" spans="1:6" ht="33.75" customHeight="1" x14ac:dyDescent="0.3">
      <c r="A1" s="43" t="s">
        <v>208</v>
      </c>
      <c r="B1" s="43"/>
    </row>
    <row r="2" spans="1:6" ht="25" customHeight="1" x14ac:dyDescent="0.3">
      <c r="A2" s="36" t="s">
        <v>111</v>
      </c>
      <c r="B2" s="37">
        <f>第一批!B55</f>
        <v>754817.09600000002</v>
      </c>
    </row>
    <row r="3" spans="1:6" ht="25" customHeight="1" x14ac:dyDescent="0.3">
      <c r="A3" s="36" t="s">
        <v>112</v>
      </c>
      <c r="B3" s="37">
        <f>第二批!B50</f>
        <v>610298.39199999999</v>
      </c>
    </row>
    <row r="4" spans="1:6" ht="25" customHeight="1" x14ac:dyDescent="0.3">
      <c r="A4" s="36" t="s">
        <v>113</v>
      </c>
      <c r="B4" s="37">
        <f>第三批!B51</f>
        <v>757144.43200000003</v>
      </c>
    </row>
    <row r="5" spans="1:6" ht="25" customHeight="1" x14ac:dyDescent="0.3">
      <c r="A5" s="36" t="s">
        <v>114</v>
      </c>
      <c r="B5" s="37">
        <f>'第四批 '!B53:F53</f>
        <v>1226576.0320000001</v>
      </c>
    </row>
    <row r="6" spans="1:6" ht="25" customHeight="1" x14ac:dyDescent="0.3">
      <c r="A6" s="36" t="s">
        <v>115</v>
      </c>
      <c r="B6" s="37">
        <f>第五批!B49</f>
        <v>670683.20000000007</v>
      </c>
      <c r="F6" s="35"/>
    </row>
    <row r="7" spans="1:6" ht="25" customHeight="1" x14ac:dyDescent="0.3">
      <c r="A7" s="36" t="s">
        <v>116</v>
      </c>
      <c r="B7" s="37">
        <f>第六批!B45</f>
        <v>507508.49599999998</v>
      </c>
    </row>
    <row r="8" spans="1:6" ht="25" customHeight="1" x14ac:dyDescent="0.3">
      <c r="A8" s="36" t="s">
        <v>191</v>
      </c>
      <c r="B8" s="37">
        <f>第一批!B54+第二批!B49+第三批!B50+'第四批 '!B52:F52+第五批!B48+第六批!B44</f>
        <v>4270780.8</v>
      </c>
    </row>
    <row r="9" spans="1:6" ht="25" customHeight="1" x14ac:dyDescent="0.3">
      <c r="A9" s="36" t="s">
        <v>192</v>
      </c>
      <c r="B9" s="37">
        <f>SUM(B2:B7)</f>
        <v>4527027.648</v>
      </c>
    </row>
    <row r="10" spans="1:6" ht="30.45" customHeight="1" x14ac:dyDescent="0.3">
      <c r="A10" s="36" t="s">
        <v>215</v>
      </c>
      <c r="B10" s="37">
        <v>4300000</v>
      </c>
    </row>
  </sheetData>
  <mergeCells count="1">
    <mergeCell ref="A1:B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opLeftCell="A46" workbookViewId="0">
      <selection activeCell="D15" sqref="D15"/>
    </sheetView>
  </sheetViews>
  <sheetFormatPr defaultColWidth="9" defaultRowHeight="16.3" x14ac:dyDescent="0.3"/>
  <cols>
    <col min="1" max="1" width="11.3046875" style="12" customWidth="1"/>
    <col min="2" max="2" width="15" style="3" customWidth="1"/>
    <col min="3" max="3" width="10.84375" style="3" customWidth="1"/>
    <col min="4" max="4" width="34.84375" style="3" customWidth="1"/>
    <col min="5" max="6" width="9" style="3"/>
    <col min="7" max="7" width="15.84375" style="3" customWidth="1"/>
    <col min="8" max="8" width="9" style="3"/>
    <col min="9" max="9" width="27" style="3" bestFit="1" customWidth="1"/>
    <col min="10" max="16384" width="9" style="3"/>
  </cols>
  <sheetData>
    <row r="1" spans="1:9" x14ac:dyDescent="0.3">
      <c r="A1" s="53" t="s">
        <v>50</v>
      </c>
      <c r="B1" s="53"/>
      <c r="C1" s="53"/>
      <c r="D1" s="53"/>
      <c r="E1" s="53"/>
      <c r="F1" s="53"/>
      <c r="G1" s="53"/>
      <c r="H1" s="53"/>
      <c r="I1" s="53"/>
    </row>
    <row r="2" spans="1:9" x14ac:dyDescent="0.3">
      <c r="A2" s="44" t="s">
        <v>0</v>
      </c>
      <c r="B2" s="10" t="s">
        <v>1</v>
      </c>
      <c r="C2" s="47" t="s">
        <v>2</v>
      </c>
      <c r="D2" s="47"/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</row>
    <row r="3" spans="1:9" x14ac:dyDescent="0.3">
      <c r="A3" s="45"/>
      <c r="B3" s="59">
        <v>44480</v>
      </c>
      <c r="C3" s="51" t="s">
        <v>51</v>
      </c>
      <c r="D3" s="52"/>
      <c r="E3" s="1">
        <v>850</v>
      </c>
      <c r="F3" s="1">
        <v>51</v>
      </c>
      <c r="G3" s="1" t="s">
        <v>8</v>
      </c>
      <c r="H3" s="1">
        <f>E3*F3</f>
        <v>43350</v>
      </c>
      <c r="I3" s="25" t="s">
        <v>79</v>
      </c>
    </row>
    <row r="4" spans="1:9" x14ac:dyDescent="0.3">
      <c r="A4" s="45"/>
      <c r="B4" s="60"/>
      <c r="C4" s="52" t="s">
        <v>9</v>
      </c>
      <c r="D4" s="52"/>
      <c r="E4" s="1">
        <v>68</v>
      </c>
      <c r="F4" s="1">
        <v>50</v>
      </c>
      <c r="G4" s="1" t="s">
        <v>10</v>
      </c>
      <c r="H4" s="1">
        <f t="shared" ref="H4:H10" si="0">E4*F4</f>
        <v>3400</v>
      </c>
      <c r="I4" s="1"/>
    </row>
    <row r="5" spans="1:9" x14ac:dyDescent="0.3">
      <c r="A5" s="45"/>
      <c r="B5" s="59">
        <v>44481</v>
      </c>
      <c r="C5" s="51" t="s">
        <v>52</v>
      </c>
      <c r="D5" s="52"/>
      <c r="E5" s="1">
        <v>550</v>
      </c>
      <c r="F5" s="21">
        <v>51</v>
      </c>
      <c r="G5" s="1" t="s">
        <v>8</v>
      </c>
      <c r="H5" s="1">
        <f t="shared" si="0"/>
        <v>28050</v>
      </c>
      <c r="I5" s="25" t="s">
        <v>79</v>
      </c>
    </row>
    <row r="6" spans="1:9" x14ac:dyDescent="0.3">
      <c r="A6" s="45"/>
      <c r="B6" s="60"/>
      <c r="C6" s="52" t="s">
        <v>9</v>
      </c>
      <c r="D6" s="52"/>
      <c r="E6" s="1">
        <v>58</v>
      </c>
      <c r="F6" s="21">
        <v>50</v>
      </c>
      <c r="G6" s="1" t="s">
        <v>10</v>
      </c>
      <c r="H6" s="1">
        <f t="shared" si="0"/>
        <v>2900</v>
      </c>
      <c r="I6" s="1"/>
    </row>
    <row r="7" spans="1:9" x14ac:dyDescent="0.3">
      <c r="A7" s="45"/>
      <c r="B7" s="59">
        <v>44482</v>
      </c>
      <c r="C7" s="51" t="s">
        <v>53</v>
      </c>
      <c r="D7" s="52"/>
      <c r="E7" s="1">
        <v>600</v>
      </c>
      <c r="F7" s="21">
        <v>51</v>
      </c>
      <c r="G7" s="1" t="s">
        <v>8</v>
      </c>
      <c r="H7" s="1">
        <f t="shared" si="0"/>
        <v>30600</v>
      </c>
      <c r="I7" s="25" t="s">
        <v>79</v>
      </c>
    </row>
    <row r="8" spans="1:9" x14ac:dyDescent="0.3">
      <c r="A8" s="45"/>
      <c r="B8" s="60"/>
      <c r="C8" s="52" t="s">
        <v>9</v>
      </c>
      <c r="D8" s="52"/>
      <c r="E8" s="1">
        <v>68</v>
      </c>
      <c r="F8" s="21">
        <v>50</v>
      </c>
      <c r="G8" s="1" t="s">
        <v>10</v>
      </c>
      <c r="H8" s="1">
        <f t="shared" si="0"/>
        <v>3400</v>
      </c>
      <c r="I8" s="1"/>
    </row>
    <row r="9" spans="1:9" x14ac:dyDescent="0.3">
      <c r="A9" s="45"/>
      <c r="B9" s="59">
        <v>44483</v>
      </c>
      <c r="C9" s="51" t="s">
        <v>54</v>
      </c>
      <c r="D9" s="52"/>
      <c r="E9" s="1">
        <v>630</v>
      </c>
      <c r="F9" s="21">
        <v>50</v>
      </c>
      <c r="G9" s="1" t="s">
        <v>8</v>
      </c>
      <c r="H9" s="1">
        <f t="shared" si="0"/>
        <v>31500</v>
      </c>
      <c r="I9" s="24"/>
    </row>
    <row r="10" spans="1:9" x14ac:dyDescent="0.3">
      <c r="A10" s="45"/>
      <c r="B10" s="60"/>
      <c r="C10" s="51" t="s">
        <v>49</v>
      </c>
      <c r="D10" s="52"/>
      <c r="E10" s="1">
        <v>68</v>
      </c>
      <c r="F10" s="21">
        <v>50</v>
      </c>
      <c r="G10" s="1" t="s">
        <v>10</v>
      </c>
      <c r="H10" s="1">
        <f t="shared" si="0"/>
        <v>3400</v>
      </c>
      <c r="I10" s="24" t="s">
        <v>48</v>
      </c>
    </row>
    <row r="11" spans="1:9" x14ac:dyDescent="0.3">
      <c r="A11" s="61" t="s">
        <v>11</v>
      </c>
      <c r="B11" s="10" t="s">
        <v>12</v>
      </c>
      <c r="C11" s="13" t="s">
        <v>13</v>
      </c>
      <c r="D11" s="13" t="s">
        <v>14</v>
      </c>
      <c r="E11" s="10" t="s">
        <v>3</v>
      </c>
      <c r="F11" s="10" t="s">
        <v>4</v>
      </c>
      <c r="G11" s="10" t="s">
        <v>5</v>
      </c>
      <c r="H11" s="10" t="s">
        <v>6</v>
      </c>
      <c r="I11" s="10" t="s">
        <v>7</v>
      </c>
    </row>
    <row r="12" spans="1:9" x14ac:dyDescent="0.3">
      <c r="A12" s="61"/>
      <c r="B12" s="14">
        <v>44480</v>
      </c>
      <c r="C12" s="1" t="s">
        <v>15</v>
      </c>
      <c r="D12" s="39" t="s">
        <v>51</v>
      </c>
      <c r="E12" s="16">
        <v>2500</v>
      </c>
      <c r="F12" s="1">
        <v>5</v>
      </c>
      <c r="G12" s="1" t="s">
        <v>16</v>
      </c>
      <c r="H12" s="1">
        <f t="shared" ref="H12:H18" si="1">E12*F12</f>
        <v>12500</v>
      </c>
      <c r="I12" s="1"/>
    </row>
    <row r="13" spans="1:9" x14ac:dyDescent="0.3">
      <c r="A13" s="61"/>
      <c r="B13" s="14">
        <v>44481</v>
      </c>
      <c r="C13" s="1" t="s">
        <v>17</v>
      </c>
      <c r="D13" s="39" t="s">
        <v>55</v>
      </c>
      <c r="E13" s="16">
        <v>1200</v>
      </c>
      <c r="F13" s="1">
        <v>5</v>
      </c>
      <c r="G13" s="1" t="s">
        <v>16</v>
      </c>
      <c r="H13" s="1">
        <f t="shared" si="1"/>
        <v>6000</v>
      </c>
      <c r="I13" s="1"/>
    </row>
    <row r="14" spans="1:9" x14ac:dyDescent="0.3">
      <c r="A14" s="61"/>
      <c r="B14" s="14">
        <v>44481</v>
      </c>
      <c r="C14" s="1" t="s">
        <v>15</v>
      </c>
      <c r="D14" s="39" t="s">
        <v>56</v>
      </c>
      <c r="E14" s="17">
        <v>158</v>
      </c>
      <c r="F14" s="1">
        <v>50</v>
      </c>
      <c r="G14" s="1" t="s">
        <v>18</v>
      </c>
      <c r="H14" s="1">
        <f t="shared" si="1"/>
        <v>7900</v>
      </c>
      <c r="I14" s="1"/>
    </row>
    <row r="15" spans="1:9" x14ac:dyDescent="0.3">
      <c r="A15" s="61"/>
      <c r="B15" s="14">
        <v>44482</v>
      </c>
      <c r="C15" s="1" t="s">
        <v>17</v>
      </c>
      <c r="D15" s="39" t="s">
        <v>57</v>
      </c>
      <c r="E15" s="16">
        <v>800</v>
      </c>
      <c r="F15" s="1">
        <v>8</v>
      </c>
      <c r="G15" s="1" t="s">
        <v>16</v>
      </c>
      <c r="H15" s="1">
        <f t="shared" si="1"/>
        <v>6400</v>
      </c>
      <c r="I15" s="1"/>
    </row>
    <row r="16" spans="1:9" x14ac:dyDescent="0.3">
      <c r="A16" s="61"/>
      <c r="B16" s="14">
        <v>44482</v>
      </c>
      <c r="C16" s="1" t="s">
        <v>15</v>
      </c>
      <c r="D16" s="39" t="s">
        <v>53</v>
      </c>
      <c r="E16" s="15">
        <v>148</v>
      </c>
      <c r="F16" s="1">
        <v>50</v>
      </c>
      <c r="G16" s="25" t="s">
        <v>58</v>
      </c>
      <c r="H16" s="1">
        <f t="shared" si="1"/>
        <v>7400</v>
      </c>
      <c r="I16" s="1"/>
    </row>
    <row r="17" spans="1:9" x14ac:dyDescent="0.3">
      <c r="A17" s="61"/>
      <c r="B17" s="14">
        <v>44483</v>
      </c>
      <c r="C17" s="1" t="s">
        <v>17</v>
      </c>
      <c r="D17" s="39" t="s">
        <v>59</v>
      </c>
      <c r="E17" s="16">
        <v>1200</v>
      </c>
      <c r="F17" s="1">
        <v>5</v>
      </c>
      <c r="G17" s="1" t="s">
        <v>16</v>
      </c>
      <c r="H17" s="1">
        <f t="shared" si="1"/>
        <v>6000</v>
      </c>
      <c r="I17" s="1"/>
    </row>
    <row r="18" spans="1:9" x14ac:dyDescent="0.3">
      <c r="A18" s="61"/>
      <c r="B18" s="14">
        <v>44483</v>
      </c>
      <c r="C18" s="1" t="s">
        <v>15</v>
      </c>
      <c r="D18" s="39" t="s">
        <v>60</v>
      </c>
      <c r="E18" s="16">
        <v>200</v>
      </c>
      <c r="F18" s="1">
        <v>50</v>
      </c>
      <c r="G18" s="25" t="s">
        <v>58</v>
      </c>
      <c r="H18" s="1">
        <f t="shared" si="1"/>
        <v>10000</v>
      </c>
      <c r="I18" s="1"/>
    </row>
    <row r="19" spans="1:9" x14ac:dyDescent="0.3">
      <c r="A19" s="61" t="s">
        <v>19</v>
      </c>
      <c r="B19" s="47" t="s">
        <v>20</v>
      </c>
      <c r="C19" s="47"/>
      <c r="D19" s="47"/>
      <c r="E19" s="10" t="s">
        <v>3</v>
      </c>
      <c r="F19" s="10" t="s">
        <v>4</v>
      </c>
      <c r="G19" s="10" t="s">
        <v>5</v>
      </c>
      <c r="H19" s="10" t="s">
        <v>6</v>
      </c>
      <c r="I19" s="10" t="s">
        <v>7</v>
      </c>
    </row>
    <row r="20" spans="1:9" x14ac:dyDescent="0.3">
      <c r="A20" s="61"/>
      <c r="B20" s="51" t="s">
        <v>61</v>
      </c>
      <c r="C20" s="52"/>
      <c r="D20" s="52"/>
      <c r="E20" s="1">
        <v>50</v>
      </c>
      <c r="F20" s="1">
        <v>64</v>
      </c>
      <c r="G20" s="1" t="s">
        <v>18</v>
      </c>
      <c r="H20" s="1">
        <f>E20*F20</f>
        <v>3200</v>
      </c>
      <c r="I20" s="24" t="s">
        <v>63</v>
      </c>
    </row>
    <row r="21" spans="1:9" x14ac:dyDescent="0.3">
      <c r="A21" s="61"/>
      <c r="B21" s="51" t="s">
        <v>62</v>
      </c>
      <c r="C21" s="52"/>
      <c r="D21" s="52"/>
      <c r="E21" s="1">
        <v>200</v>
      </c>
      <c r="F21" s="1">
        <v>2</v>
      </c>
      <c r="G21" s="1" t="s">
        <v>21</v>
      </c>
      <c r="H21" s="1">
        <f t="shared" ref="H21:H24" si="2">E21*F21</f>
        <v>400</v>
      </c>
      <c r="I21" s="1"/>
    </row>
    <row r="22" spans="1:9" x14ac:dyDescent="0.3">
      <c r="A22" s="61"/>
      <c r="B22" s="54" t="s">
        <v>64</v>
      </c>
      <c r="C22" s="54"/>
      <c r="D22" s="54"/>
      <c r="E22" s="1">
        <v>35</v>
      </c>
      <c r="F22" s="21">
        <v>64</v>
      </c>
      <c r="G22" s="21" t="s">
        <v>18</v>
      </c>
      <c r="H22" s="21">
        <f>E22*F22</f>
        <v>2240</v>
      </c>
      <c r="I22" s="25" t="s">
        <v>63</v>
      </c>
    </row>
    <row r="23" spans="1:9" x14ac:dyDescent="0.3">
      <c r="A23" s="61"/>
      <c r="B23" s="54" t="s">
        <v>65</v>
      </c>
      <c r="C23" s="54"/>
      <c r="D23" s="54"/>
      <c r="E23" s="1">
        <v>150</v>
      </c>
      <c r="F23" s="1">
        <v>2</v>
      </c>
      <c r="G23" s="1" t="s">
        <v>21</v>
      </c>
      <c r="H23" s="1">
        <f t="shared" si="2"/>
        <v>300</v>
      </c>
      <c r="I23" s="1"/>
    </row>
    <row r="24" spans="1:9" x14ac:dyDescent="0.3">
      <c r="A24" s="61"/>
      <c r="B24" s="54" t="s">
        <v>66</v>
      </c>
      <c r="C24" s="54"/>
      <c r="D24" s="54"/>
      <c r="E24" s="1">
        <v>20000</v>
      </c>
      <c r="F24" s="1">
        <v>2</v>
      </c>
      <c r="G24" s="29" t="s">
        <v>178</v>
      </c>
      <c r="H24" s="1">
        <f t="shared" si="2"/>
        <v>40000</v>
      </c>
      <c r="I24" s="33" t="s">
        <v>193</v>
      </c>
    </row>
    <row r="25" spans="1:9" x14ac:dyDescent="0.3">
      <c r="A25" s="61"/>
      <c r="B25" s="51" t="s">
        <v>68</v>
      </c>
      <c r="C25" s="52"/>
      <c r="D25" s="52"/>
      <c r="E25" s="1">
        <v>74</v>
      </c>
      <c r="F25" s="21">
        <v>64</v>
      </c>
      <c r="G25" s="21" t="s">
        <v>18</v>
      </c>
      <c r="H25" s="21">
        <f>E25*F25</f>
        <v>4736</v>
      </c>
      <c r="I25" s="25" t="s">
        <v>63</v>
      </c>
    </row>
    <row r="26" spans="1:9" x14ac:dyDescent="0.3">
      <c r="A26" s="61"/>
      <c r="B26" s="51" t="s">
        <v>194</v>
      </c>
      <c r="C26" s="52"/>
      <c r="D26" s="52"/>
      <c r="E26" s="21">
        <v>130</v>
      </c>
      <c r="F26" s="21">
        <v>64</v>
      </c>
      <c r="G26" s="21" t="s">
        <v>18</v>
      </c>
      <c r="H26" s="21">
        <f>E26*F26</f>
        <v>8320</v>
      </c>
      <c r="I26" s="25" t="s">
        <v>63</v>
      </c>
    </row>
    <row r="27" spans="1:9" x14ac:dyDescent="0.3">
      <c r="A27" s="61"/>
      <c r="B27" s="51" t="s">
        <v>69</v>
      </c>
      <c r="C27" s="52"/>
      <c r="D27" s="52"/>
      <c r="E27" s="32">
        <v>2000</v>
      </c>
      <c r="F27" s="18">
        <v>30</v>
      </c>
      <c r="G27" s="27" t="s">
        <v>172</v>
      </c>
      <c r="H27" s="1">
        <f>E27*F27</f>
        <v>60000</v>
      </c>
      <c r="I27" s="1"/>
    </row>
    <row r="28" spans="1:9" x14ac:dyDescent="0.3">
      <c r="A28" s="61"/>
      <c r="B28" s="51" t="s">
        <v>70</v>
      </c>
      <c r="C28" s="52"/>
      <c r="D28" s="52"/>
      <c r="E28" s="21">
        <v>110</v>
      </c>
      <c r="F28" s="21">
        <v>64</v>
      </c>
      <c r="G28" s="21" t="s">
        <v>18</v>
      </c>
      <c r="H28" s="21">
        <f>E28*F28</f>
        <v>7040</v>
      </c>
      <c r="I28" s="25" t="s">
        <v>63</v>
      </c>
    </row>
    <row r="29" spans="1:9" x14ac:dyDescent="0.3">
      <c r="A29" s="61"/>
      <c r="B29" s="51" t="s">
        <v>71</v>
      </c>
      <c r="C29" s="52"/>
      <c r="D29" s="52"/>
      <c r="E29" s="32">
        <v>400</v>
      </c>
      <c r="F29" s="32">
        <v>2</v>
      </c>
      <c r="G29" s="32" t="s">
        <v>21</v>
      </c>
      <c r="H29" s="32">
        <f t="shared" ref="H29" si="3">E29*F29</f>
        <v>800</v>
      </c>
      <c r="I29" s="32"/>
    </row>
    <row r="30" spans="1:9" x14ac:dyDescent="0.3">
      <c r="A30" s="61"/>
      <c r="B30" s="51" t="s">
        <v>203</v>
      </c>
      <c r="C30" s="52"/>
      <c r="D30" s="52"/>
      <c r="E30" s="21">
        <v>500</v>
      </c>
      <c r="F30" s="21">
        <v>50</v>
      </c>
      <c r="G30" s="33" t="s">
        <v>204</v>
      </c>
      <c r="H30" s="21">
        <f t="shared" ref="H30" si="4">E30*F30</f>
        <v>25000</v>
      </c>
      <c r="I30" s="21"/>
    </row>
    <row r="31" spans="1:9" x14ac:dyDescent="0.3">
      <c r="A31" s="44" t="s">
        <v>22</v>
      </c>
      <c r="B31" s="47" t="s">
        <v>23</v>
      </c>
      <c r="C31" s="47"/>
      <c r="D31" s="47"/>
      <c r="E31" s="10" t="s">
        <v>3</v>
      </c>
      <c r="F31" s="10" t="s">
        <v>4</v>
      </c>
      <c r="G31" s="10" t="s">
        <v>5</v>
      </c>
      <c r="H31" s="10" t="s">
        <v>6</v>
      </c>
      <c r="I31" s="10" t="s">
        <v>7</v>
      </c>
    </row>
    <row r="32" spans="1:9" x14ac:dyDescent="0.3">
      <c r="A32" s="45"/>
      <c r="B32" s="51" t="s">
        <v>72</v>
      </c>
      <c r="C32" s="52"/>
      <c r="D32" s="52"/>
      <c r="E32" s="33">
        <v>900</v>
      </c>
      <c r="F32" s="1">
        <v>9</v>
      </c>
      <c r="G32" s="1" t="s">
        <v>24</v>
      </c>
      <c r="H32" s="1">
        <f>E32*F32</f>
        <v>8100</v>
      </c>
      <c r="I32" s="1"/>
    </row>
    <row r="33" spans="1:9" x14ac:dyDescent="0.3">
      <c r="A33" s="45"/>
      <c r="B33" s="51" t="s">
        <v>73</v>
      </c>
      <c r="C33" s="52"/>
      <c r="D33" s="52"/>
      <c r="E33" s="1">
        <v>900</v>
      </c>
      <c r="F33" s="1">
        <v>9</v>
      </c>
      <c r="G33" s="1" t="s">
        <v>24</v>
      </c>
      <c r="H33" s="1">
        <f>E33*F33</f>
        <v>8100</v>
      </c>
      <c r="I33" s="1"/>
    </row>
    <row r="34" spans="1:9" x14ac:dyDescent="0.3">
      <c r="A34" s="61" t="s">
        <v>25</v>
      </c>
      <c r="B34" s="47" t="s">
        <v>20</v>
      </c>
      <c r="C34" s="47"/>
      <c r="D34" s="47"/>
      <c r="E34" s="10" t="s">
        <v>3</v>
      </c>
      <c r="F34" s="10" t="s">
        <v>4</v>
      </c>
      <c r="G34" s="10" t="s">
        <v>5</v>
      </c>
      <c r="H34" s="10" t="s">
        <v>6</v>
      </c>
      <c r="I34" s="10" t="s">
        <v>7</v>
      </c>
    </row>
    <row r="35" spans="1:9" x14ac:dyDescent="0.3">
      <c r="A35" s="61"/>
      <c r="B35" s="52" t="s">
        <v>26</v>
      </c>
      <c r="C35" s="52"/>
      <c r="D35" s="52"/>
      <c r="E35" s="1">
        <v>600</v>
      </c>
      <c r="F35" s="1">
        <v>4</v>
      </c>
      <c r="G35" s="1" t="s">
        <v>18</v>
      </c>
      <c r="H35" s="1">
        <f t="shared" ref="H35:H38" si="5">E35*F35</f>
        <v>2400</v>
      </c>
      <c r="I35" s="1"/>
    </row>
    <row r="36" spans="1:9" x14ac:dyDescent="0.3">
      <c r="A36" s="61"/>
      <c r="B36" s="51" t="s">
        <v>213</v>
      </c>
      <c r="C36" s="52"/>
      <c r="D36" s="52"/>
      <c r="E36" s="1">
        <v>3500</v>
      </c>
      <c r="F36" s="1">
        <v>7</v>
      </c>
      <c r="G36" s="1" t="s">
        <v>18</v>
      </c>
      <c r="H36" s="1">
        <f t="shared" si="5"/>
        <v>24500</v>
      </c>
      <c r="I36" s="25" t="s">
        <v>74</v>
      </c>
    </row>
    <row r="37" spans="1:9" x14ac:dyDescent="0.3">
      <c r="A37" s="61"/>
      <c r="B37" s="52" t="s">
        <v>27</v>
      </c>
      <c r="C37" s="52"/>
      <c r="D37" s="52"/>
      <c r="E37" s="1">
        <v>50</v>
      </c>
      <c r="F37" s="1">
        <v>560</v>
      </c>
      <c r="G37" s="1" t="s">
        <v>28</v>
      </c>
      <c r="H37" s="1">
        <f t="shared" si="5"/>
        <v>28000</v>
      </c>
      <c r="I37" s="24" t="s">
        <v>175</v>
      </c>
    </row>
    <row r="38" spans="1:9" x14ac:dyDescent="0.3">
      <c r="A38" s="61"/>
      <c r="B38" s="52" t="s">
        <v>29</v>
      </c>
      <c r="C38" s="52"/>
      <c r="D38" s="52"/>
      <c r="E38" s="1">
        <v>300</v>
      </c>
      <c r="F38" s="1">
        <v>126</v>
      </c>
      <c r="G38" s="1" t="s">
        <v>30</v>
      </c>
      <c r="H38" s="1">
        <f t="shared" si="5"/>
        <v>37800</v>
      </c>
      <c r="I38" s="24" t="s">
        <v>176</v>
      </c>
    </row>
    <row r="39" spans="1:9" s="5" customFormat="1" x14ac:dyDescent="0.3">
      <c r="A39" s="44" t="s">
        <v>44</v>
      </c>
      <c r="B39" s="47" t="s">
        <v>20</v>
      </c>
      <c r="C39" s="47"/>
      <c r="D39" s="47"/>
      <c r="E39" s="20" t="s">
        <v>3</v>
      </c>
      <c r="F39" s="20" t="s">
        <v>4</v>
      </c>
      <c r="G39" s="20" t="s">
        <v>5</v>
      </c>
      <c r="H39" s="20" t="s">
        <v>6</v>
      </c>
      <c r="I39" s="20" t="s">
        <v>7</v>
      </c>
    </row>
    <row r="40" spans="1:9" s="5" customFormat="1" ht="15.75" customHeight="1" x14ac:dyDescent="0.3">
      <c r="A40" s="45"/>
      <c r="B40" s="58" t="s">
        <v>0</v>
      </c>
      <c r="C40" s="49"/>
      <c r="D40" s="50"/>
      <c r="E40" s="21">
        <v>300</v>
      </c>
      <c r="F40" s="21">
        <v>128</v>
      </c>
      <c r="G40" s="21" t="s">
        <v>45</v>
      </c>
      <c r="H40" s="21">
        <f>E40*F40</f>
        <v>38400</v>
      </c>
      <c r="I40" s="21"/>
    </row>
    <row r="41" spans="1:9" s="5" customFormat="1" ht="15.75" customHeight="1" x14ac:dyDescent="0.3">
      <c r="A41" s="45"/>
      <c r="B41" s="48" t="s">
        <v>77</v>
      </c>
      <c r="C41" s="49"/>
      <c r="D41" s="50"/>
      <c r="E41" s="21">
        <v>900</v>
      </c>
      <c r="F41" s="21">
        <v>34</v>
      </c>
      <c r="G41" s="21" t="s">
        <v>46</v>
      </c>
      <c r="H41" s="21">
        <f t="shared" ref="H41:H45" si="6">E41*F41</f>
        <v>30600</v>
      </c>
      <c r="I41" s="21"/>
    </row>
    <row r="42" spans="1:9" s="5" customFormat="1" ht="15.75" customHeight="1" x14ac:dyDescent="0.3">
      <c r="A42" s="45"/>
      <c r="B42" s="58" t="s">
        <v>25</v>
      </c>
      <c r="C42" s="49"/>
      <c r="D42" s="50"/>
      <c r="E42" s="21">
        <v>700</v>
      </c>
      <c r="F42" s="21">
        <v>60</v>
      </c>
      <c r="G42" s="21" t="s">
        <v>47</v>
      </c>
      <c r="H42" s="21">
        <f t="shared" si="6"/>
        <v>42000</v>
      </c>
      <c r="I42" s="25"/>
    </row>
    <row r="43" spans="1:9" s="5" customFormat="1" ht="15.75" customHeight="1" x14ac:dyDescent="0.3">
      <c r="A43" s="45"/>
      <c r="B43" s="48" t="s">
        <v>76</v>
      </c>
      <c r="C43" s="49"/>
      <c r="D43" s="50"/>
      <c r="E43" s="21">
        <v>3500</v>
      </c>
      <c r="F43" s="21">
        <v>3</v>
      </c>
      <c r="G43" s="21" t="s">
        <v>34</v>
      </c>
      <c r="H43" s="21">
        <f t="shared" si="6"/>
        <v>10500</v>
      </c>
      <c r="I43" s="40" t="s">
        <v>212</v>
      </c>
    </row>
    <row r="44" spans="1:9" s="5" customFormat="1" ht="15.75" customHeight="1" x14ac:dyDescent="0.3">
      <c r="A44" s="45"/>
      <c r="B44" s="58" t="s">
        <v>19</v>
      </c>
      <c r="C44" s="49"/>
      <c r="D44" s="50"/>
      <c r="E44" s="42">
        <v>1500</v>
      </c>
      <c r="F44" s="42">
        <v>14</v>
      </c>
      <c r="G44" s="42" t="s">
        <v>18</v>
      </c>
      <c r="H44" s="42">
        <f t="shared" ref="H44" si="7">E44*F44</f>
        <v>21000</v>
      </c>
      <c r="I44" s="42"/>
    </row>
    <row r="45" spans="1:9" s="5" customFormat="1" x14ac:dyDescent="0.3">
      <c r="A45" s="46"/>
      <c r="B45" s="48" t="s">
        <v>214</v>
      </c>
      <c r="C45" s="49"/>
      <c r="D45" s="50"/>
      <c r="E45" s="21">
        <v>15000</v>
      </c>
      <c r="F45" s="21">
        <v>1</v>
      </c>
      <c r="G45" s="21" t="s">
        <v>18</v>
      </c>
      <c r="H45" s="21">
        <f t="shared" si="6"/>
        <v>15000</v>
      </c>
      <c r="I45" s="21"/>
    </row>
    <row r="46" spans="1:9" x14ac:dyDescent="0.3">
      <c r="A46" s="61" t="s">
        <v>31</v>
      </c>
      <c r="B46" s="47" t="s">
        <v>20</v>
      </c>
      <c r="C46" s="47"/>
      <c r="D46" s="47"/>
      <c r="E46" s="10" t="s">
        <v>3</v>
      </c>
      <c r="F46" s="10" t="s">
        <v>4</v>
      </c>
      <c r="G46" s="10" t="s">
        <v>5</v>
      </c>
      <c r="H46" s="10" t="s">
        <v>6</v>
      </c>
      <c r="I46" s="10" t="s">
        <v>7</v>
      </c>
    </row>
    <row r="47" spans="1:9" x14ac:dyDescent="0.3">
      <c r="A47" s="61"/>
      <c r="B47" s="58" t="s">
        <v>32</v>
      </c>
      <c r="C47" s="49"/>
      <c r="D47" s="50"/>
      <c r="E47" s="32">
        <v>8000</v>
      </c>
      <c r="F47" s="1">
        <v>1</v>
      </c>
      <c r="G47" s="1" t="s">
        <v>33</v>
      </c>
      <c r="H47" s="1">
        <f>E47*F47</f>
        <v>8000</v>
      </c>
      <c r="I47" s="1"/>
    </row>
    <row r="48" spans="1:9" x14ac:dyDescent="0.3">
      <c r="A48" s="61"/>
      <c r="B48" s="51" t="s">
        <v>75</v>
      </c>
      <c r="C48" s="52"/>
      <c r="D48" s="52"/>
      <c r="E48" s="1">
        <v>3000</v>
      </c>
      <c r="F48" s="1">
        <v>1</v>
      </c>
      <c r="G48" s="1" t="s">
        <v>34</v>
      </c>
      <c r="H48" s="1">
        <f>E48*F48</f>
        <v>3000</v>
      </c>
      <c r="I48" s="1"/>
    </row>
    <row r="49" spans="1:9" x14ac:dyDescent="0.3">
      <c r="A49" s="44" t="s">
        <v>35</v>
      </c>
      <c r="B49" s="47" t="s">
        <v>20</v>
      </c>
      <c r="C49" s="47"/>
      <c r="D49" s="47"/>
      <c r="E49" s="10" t="s">
        <v>3</v>
      </c>
      <c r="F49" s="10" t="s">
        <v>4</v>
      </c>
      <c r="G49" s="10" t="s">
        <v>5</v>
      </c>
      <c r="H49" s="10" t="s">
        <v>6</v>
      </c>
      <c r="I49" s="10" t="s">
        <v>7</v>
      </c>
    </row>
    <row r="50" spans="1:9" x14ac:dyDescent="0.3">
      <c r="A50" s="45"/>
      <c r="B50" s="52" t="s">
        <v>36</v>
      </c>
      <c r="C50" s="52"/>
      <c r="D50" s="52"/>
      <c r="E50" s="18">
        <v>80</v>
      </c>
      <c r="F50" s="18">
        <v>64</v>
      </c>
      <c r="G50" s="18" t="s">
        <v>18</v>
      </c>
      <c r="H50" s="1">
        <f>E50*F50</f>
        <v>5120</v>
      </c>
      <c r="I50" s="18" t="s">
        <v>37</v>
      </c>
    </row>
    <row r="51" spans="1:9" x14ac:dyDescent="0.3">
      <c r="A51" s="45"/>
      <c r="B51" s="51" t="s">
        <v>167</v>
      </c>
      <c r="C51" s="52"/>
      <c r="D51" s="52"/>
      <c r="E51" s="18">
        <v>600</v>
      </c>
      <c r="F51" s="18">
        <v>10</v>
      </c>
      <c r="G51" s="28" t="s">
        <v>169</v>
      </c>
      <c r="H51" s="21">
        <f t="shared" ref="H51:H52" si="8">E51*F51</f>
        <v>6000</v>
      </c>
      <c r="I51" s="28" t="s">
        <v>170</v>
      </c>
    </row>
    <row r="52" spans="1:9" x14ac:dyDescent="0.3">
      <c r="A52" s="45"/>
      <c r="B52" s="51" t="s">
        <v>168</v>
      </c>
      <c r="C52" s="52"/>
      <c r="D52" s="52"/>
      <c r="E52" s="18">
        <v>2000</v>
      </c>
      <c r="F52" s="18">
        <v>2</v>
      </c>
      <c r="G52" s="18" t="s">
        <v>18</v>
      </c>
      <c r="H52" s="21">
        <f t="shared" si="8"/>
        <v>4000</v>
      </c>
      <c r="I52" s="18"/>
    </row>
    <row r="53" spans="1:9" x14ac:dyDescent="0.3">
      <c r="A53" s="46"/>
      <c r="B53" s="52" t="s">
        <v>38</v>
      </c>
      <c r="C53" s="52"/>
      <c r="D53" s="52"/>
      <c r="E53" s="1">
        <f>SUM(H3:H52)</f>
        <v>647356</v>
      </c>
      <c r="F53" s="19">
        <v>0.1</v>
      </c>
      <c r="G53" s="1" t="s">
        <v>21</v>
      </c>
      <c r="H53" s="1">
        <f>E53*F53</f>
        <v>64735.600000000006</v>
      </c>
      <c r="I53" s="19">
        <v>0.1</v>
      </c>
    </row>
    <row r="54" spans="1:9" x14ac:dyDescent="0.3">
      <c r="A54" s="44" t="s">
        <v>39</v>
      </c>
      <c r="B54" s="55">
        <f>SUM(H3:H53)</f>
        <v>712091.6</v>
      </c>
      <c r="C54" s="56"/>
      <c r="D54" s="56"/>
      <c r="E54" s="56"/>
      <c r="F54" s="57"/>
      <c r="G54" s="55" t="s">
        <v>40</v>
      </c>
      <c r="H54" s="56"/>
      <c r="I54" s="57"/>
    </row>
    <row r="55" spans="1:9" x14ac:dyDescent="0.3">
      <c r="A55" s="46"/>
      <c r="B55" s="55">
        <f>B54*1.06</f>
        <v>754817.09600000002</v>
      </c>
      <c r="C55" s="56"/>
      <c r="D55" s="56"/>
      <c r="E55" s="56"/>
      <c r="F55" s="57"/>
      <c r="G55" s="55" t="s">
        <v>41</v>
      </c>
      <c r="H55" s="56"/>
      <c r="I55" s="57"/>
    </row>
  </sheetData>
  <mergeCells count="62">
    <mergeCell ref="A54:A55"/>
    <mergeCell ref="B3:B4"/>
    <mergeCell ref="B5:B6"/>
    <mergeCell ref="B7:B8"/>
    <mergeCell ref="B9:B10"/>
    <mergeCell ref="A11:A18"/>
    <mergeCell ref="A19:A30"/>
    <mergeCell ref="A31:A33"/>
    <mergeCell ref="A34:A38"/>
    <mergeCell ref="A46:A48"/>
    <mergeCell ref="B53:D53"/>
    <mergeCell ref="B54:F54"/>
    <mergeCell ref="B34:D34"/>
    <mergeCell ref="B35:D35"/>
    <mergeCell ref="B36:D36"/>
    <mergeCell ref="B37:D37"/>
    <mergeCell ref="G54:I54"/>
    <mergeCell ref="B55:F55"/>
    <mergeCell ref="G55:I55"/>
    <mergeCell ref="B38:D38"/>
    <mergeCell ref="B40:D40"/>
    <mergeCell ref="B41:D41"/>
    <mergeCell ref="B46:D46"/>
    <mergeCell ref="B47:D47"/>
    <mergeCell ref="B42:D42"/>
    <mergeCell ref="B45:D45"/>
    <mergeCell ref="B44:D44"/>
    <mergeCell ref="B31:D31"/>
    <mergeCell ref="B32:D32"/>
    <mergeCell ref="B28:D28"/>
    <mergeCell ref="B33:D33"/>
    <mergeCell ref="B29:D29"/>
    <mergeCell ref="B24:D24"/>
    <mergeCell ref="B25:D25"/>
    <mergeCell ref="B26:D26"/>
    <mergeCell ref="B27:D27"/>
    <mergeCell ref="B30:D30"/>
    <mergeCell ref="B19:D19"/>
    <mergeCell ref="B20:D20"/>
    <mergeCell ref="B21:D21"/>
    <mergeCell ref="B22:D22"/>
    <mergeCell ref="B23:D23"/>
    <mergeCell ref="A1:I1"/>
    <mergeCell ref="C2:D2"/>
    <mergeCell ref="C3:D3"/>
    <mergeCell ref="C4:D4"/>
    <mergeCell ref="C5:D5"/>
    <mergeCell ref="A2:A10"/>
    <mergeCell ref="C6:D6"/>
    <mergeCell ref="C7:D7"/>
    <mergeCell ref="C8:D8"/>
    <mergeCell ref="C9:D9"/>
    <mergeCell ref="C10:D10"/>
    <mergeCell ref="A39:A45"/>
    <mergeCell ref="B39:D39"/>
    <mergeCell ref="B43:D43"/>
    <mergeCell ref="B51:D51"/>
    <mergeCell ref="B52:D52"/>
    <mergeCell ref="B48:D48"/>
    <mergeCell ref="B49:D49"/>
    <mergeCell ref="B50:D50"/>
    <mergeCell ref="A49:A53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topLeftCell="A7" workbookViewId="0">
      <selection activeCell="B12" sqref="B12"/>
    </sheetView>
  </sheetViews>
  <sheetFormatPr defaultColWidth="9" defaultRowHeight="16.3" x14ac:dyDescent="0.3"/>
  <cols>
    <col min="1" max="1" width="9" style="4"/>
    <col min="2" max="2" width="15" style="5" customWidth="1"/>
    <col min="3" max="3" width="10.84375" style="5" customWidth="1"/>
    <col min="4" max="4" width="25.3046875" style="5" customWidth="1"/>
    <col min="5" max="6" width="9" style="5"/>
    <col min="7" max="7" width="15.84375" style="5" customWidth="1"/>
    <col min="8" max="8" width="9" style="5"/>
    <col min="9" max="9" width="27" style="5" bestFit="1" customWidth="1"/>
    <col min="10" max="16384" width="9" style="5"/>
  </cols>
  <sheetData>
    <row r="1" spans="1:9" x14ac:dyDescent="0.3">
      <c r="A1" s="63" t="s">
        <v>78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0</v>
      </c>
      <c r="B2" s="6" t="s">
        <v>1</v>
      </c>
      <c r="C2" s="62" t="s">
        <v>2</v>
      </c>
      <c r="D2" s="62"/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</row>
    <row r="3" spans="1:9" x14ac:dyDescent="0.3">
      <c r="A3" s="65"/>
      <c r="B3" s="77">
        <v>44487</v>
      </c>
      <c r="C3" s="51" t="s">
        <v>54</v>
      </c>
      <c r="D3" s="52"/>
      <c r="E3" s="2">
        <v>600</v>
      </c>
      <c r="F3" s="2">
        <v>50</v>
      </c>
      <c r="G3" s="2" t="s">
        <v>8</v>
      </c>
      <c r="H3" s="2">
        <f t="shared" ref="H3:H10" si="0">E3*F3</f>
        <v>30000</v>
      </c>
      <c r="I3" s="2"/>
    </row>
    <row r="4" spans="1:9" x14ac:dyDescent="0.3">
      <c r="A4" s="65"/>
      <c r="B4" s="78"/>
      <c r="C4" s="51" t="s">
        <v>49</v>
      </c>
      <c r="D4" s="52"/>
      <c r="E4" s="2">
        <v>68</v>
      </c>
      <c r="F4" s="2">
        <v>50</v>
      </c>
      <c r="G4" s="2" t="s">
        <v>8</v>
      </c>
      <c r="H4" s="22">
        <f t="shared" si="0"/>
        <v>3400</v>
      </c>
      <c r="I4" s="2"/>
    </row>
    <row r="5" spans="1:9" x14ac:dyDescent="0.3">
      <c r="A5" s="65"/>
      <c r="B5" s="77">
        <v>44488</v>
      </c>
      <c r="C5" s="54" t="s">
        <v>80</v>
      </c>
      <c r="D5" s="54"/>
      <c r="E5" s="2">
        <v>580</v>
      </c>
      <c r="F5" s="2">
        <v>50</v>
      </c>
      <c r="G5" s="2" t="s">
        <v>8</v>
      </c>
      <c r="H5" s="2">
        <f t="shared" si="0"/>
        <v>29000</v>
      </c>
      <c r="I5" s="22"/>
    </row>
    <row r="6" spans="1:9" x14ac:dyDescent="0.3">
      <c r="A6" s="65"/>
      <c r="B6" s="78"/>
      <c r="C6" s="52" t="s">
        <v>9</v>
      </c>
      <c r="D6" s="52"/>
      <c r="E6" s="2">
        <v>58</v>
      </c>
      <c r="F6" s="2">
        <v>50</v>
      </c>
      <c r="G6" s="2" t="s">
        <v>8</v>
      </c>
      <c r="H6" s="2">
        <f t="shared" si="0"/>
        <v>2900</v>
      </c>
      <c r="I6" s="2"/>
    </row>
    <row r="7" spans="1:9" x14ac:dyDescent="0.3">
      <c r="A7" s="65"/>
      <c r="B7" s="77">
        <v>44489</v>
      </c>
      <c r="C7" s="54" t="s">
        <v>82</v>
      </c>
      <c r="D7" s="54"/>
      <c r="E7" s="2">
        <v>720</v>
      </c>
      <c r="F7" s="2">
        <v>50</v>
      </c>
      <c r="G7" s="2" t="s">
        <v>8</v>
      </c>
      <c r="H7" s="2">
        <f t="shared" si="0"/>
        <v>36000</v>
      </c>
      <c r="I7" s="22"/>
    </row>
    <row r="8" spans="1:9" x14ac:dyDescent="0.3">
      <c r="A8" s="65"/>
      <c r="B8" s="78"/>
      <c r="C8" s="52" t="s">
        <v>9</v>
      </c>
      <c r="D8" s="52"/>
      <c r="E8" s="2">
        <v>68</v>
      </c>
      <c r="F8" s="2">
        <v>50</v>
      </c>
      <c r="G8" s="2" t="s">
        <v>8</v>
      </c>
      <c r="H8" s="2">
        <f t="shared" si="0"/>
        <v>3400</v>
      </c>
      <c r="I8" s="2"/>
    </row>
    <row r="9" spans="1:9" x14ac:dyDescent="0.3">
      <c r="A9" s="65"/>
      <c r="B9" s="77">
        <v>44490</v>
      </c>
      <c r="C9" s="54" t="s">
        <v>82</v>
      </c>
      <c r="D9" s="54"/>
      <c r="E9" s="2">
        <v>720</v>
      </c>
      <c r="F9" s="2">
        <v>50</v>
      </c>
      <c r="G9" s="2" t="s">
        <v>8</v>
      </c>
      <c r="H9" s="2">
        <f t="shared" si="0"/>
        <v>36000</v>
      </c>
      <c r="I9" s="22"/>
    </row>
    <row r="10" spans="1:9" x14ac:dyDescent="0.3">
      <c r="A10" s="65"/>
      <c r="B10" s="78"/>
      <c r="C10" s="52" t="s">
        <v>9</v>
      </c>
      <c r="D10" s="52"/>
      <c r="E10" s="2">
        <v>68</v>
      </c>
      <c r="F10" s="2">
        <v>50</v>
      </c>
      <c r="G10" s="2" t="s">
        <v>8</v>
      </c>
      <c r="H10" s="2">
        <f t="shared" si="0"/>
        <v>3400</v>
      </c>
      <c r="I10" s="2"/>
    </row>
    <row r="11" spans="1:9" x14ac:dyDescent="0.3">
      <c r="A11" s="79" t="s">
        <v>11</v>
      </c>
      <c r="B11" s="6" t="s">
        <v>12</v>
      </c>
      <c r="C11" s="6" t="s">
        <v>13</v>
      </c>
      <c r="D11" s="6" t="s">
        <v>14</v>
      </c>
      <c r="E11" s="6" t="s">
        <v>3</v>
      </c>
      <c r="F11" s="6" t="s">
        <v>4</v>
      </c>
      <c r="G11" s="6" t="s">
        <v>5</v>
      </c>
      <c r="H11" s="6" t="s">
        <v>6</v>
      </c>
      <c r="I11" s="6" t="s">
        <v>7</v>
      </c>
    </row>
    <row r="12" spans="1:9" x14ac:dyDescent="0.3">
      <c r="A12" s="79"/>
      <c r="B12" s="7">
        <v>44487</v>
      </c>
      <c r="C12" s="2" t="s">
        <v>15</v>
      </c>
      <c r="D12" s="8" t="s">
        <v>54</v>
      </c>
      <c r="E12" s="9">
        <v>200</v>
      </c>
      <c r="F12" s="2">
        <v>50</v>
      </c>
      <c r="G12" s="2" t="s">
        <v>58</v>
      </c>
      <c r="H12" s="2">
        <f t="shared" ref="H12:H18" si="1">E12*F12</f>
        <v>10000</v>
      </c>
      <c r="I12" s="2"/>
    </row>
    <row r="13" spans="1:9" x14ac:dyDescent="0.3">
      <c r="A13" s="79"/>
      <c r="B13" s="7">
        <v>44488</v>
      </c>
      <c r="C13" s="2" t="s">
        <v>17</v>
      </c>
      <c r="D13" s="8" t="s">
        <v>83</v>
      </c>
      <c r="E13" s="9">
        <v>1200</v>
      </c>
      <c r="F13" s="2">
        <v>5</v>
      </c>
      <c r="G13" s="2" t="s">
        <v>16</v>
      </c>
      <c r="H13" s="2">
        <f t="shared" si="1"/>
        <v>6000</v>
      </c>
      <c r="I13" s="2"/>
    </row>
    <row r="14" spans="1:9" x14ac:dyDescent="0.3">
      <c r="A14" s="79"/>
      <c r="B14" s="7">
        <v>44488</v>
      </c>
      <c r="C14" s="2" t="s">
        <v>15</v>
      </c>
      <c r="D14" s="8" t="s">
        <v>84</v>
      </c>
      <c r="E14" s="9">
        <v>138</v>
      </c>
      <c r="F14" s="2">
        <v>50</v>
      </c>
      <c r="G14" s="2" t="s">
        <v>58</v>
      </c>
      <c r="H14" s="2">
        <f t="shared" si="1"/>
        <v>6900</v>
      </c>
      <c r="I14" s="2"/>
    </row>
    <row r="15" spans="1:9" x14ac:dyDescent="0.3">
      <c r="A15" s="79"/>
      <c r="B15" s="7">
        <v>44489</v>
      </c>
      <c r="C15" s="2" t="s">
        <v>17</v>
      </c>
      <c r="D15" s="8" t="s">
        <v>85</v>
      </c>
      <c r="E15" s="9">
        <v>1100</v>
      </c>
      <c r="F15" s="2">
        <v>5</v>
      </c>
      <c r="G15" s="2" t="s">
        <v>16</v>
      </c>
      <c r="H15" s="2">
        <f t="shared" si="1"/>
        <v>5500</v>
      </c>
      <c r="I15" s="2"/>
    </row>
    <row r="16" spans="1:9" x14ac:dyDescent="0.3">
      <c r="A16" s="79"/>
      <c r="B16" s="7">
        <v>44489</v>
      </c>
      <c r="C16" s="2" t="s">
        <v>15</v>
      </c>
      <c r="D16" s="8" t="s">
        <v>82</v>
      </c>
      <c r="E16" s="9">
        <v>158</v>
      </c>
      <c r="F16" s="2">
        <v>50</v>
      </c>
      <c r="G16" s="2" t="s">
        <v>58</v>
      </c>
      <c r="H16" s="2">
        <f t="shared" si="1"/>
        <v>7900</v>
      </c>
      <c r="I16" s="2"/>
    </row>
    <row r="17" spans="1:9" x14ac:dyDescent="0.3">
      <c r="A17" s="79"/>
      <c r="B17" s="7">
        <v>44490</v>
      </c>
      <c r="C17" s="2" t="s">
        <v>17</v>
      </c>
      <c r="D17" s="8" t="s">
        <v>86</v>
      </c>
      <c r="E17" s="9">
        <v>1100</v>
      </c>
      <c r="F17" s="2">
        <v>5</v>
      </c>
      <c r="G17" s="2" t="s">
        <v>16</v>
      </c>
      <c r="H17" s="2">
        <f t="shared" si="1"/>
        <v>5500</v>
      </c>
      <c r="I17" s="2"/>
    </row>
    <row r="18" spans="1:9" x14ac:dyDescent="0.3">
      <c r="A18" s="79"/>
      <c r="B18" s="7">
        <v>44490</v>
      </c>
      <c r="C18" s="2" t="s">
        <v>15</v>
      </c>
      <c r="D18" s="8" t="s">
        <v>81</v>
      </c>
      <c r="E18" s="9">
        <v>2200</v>
      </c>
      <c r="F18" s="2">
        <v>5</v>
      </c>
      <c r="G18" s="2" t="s">
        <v>16</v>
      </c>
      <c r="H18" s="2">
        <f t="shared" si="1"/>
        <v>11000</v>
      </c>
      <c r="I18" s="2"/>
    </row>
    <row r="19" spans="1:9" x14ac:dyDescent="0.3">
      <c r="A19" s="79" t="s">
        <v>19</v>
      </c>
      <c r="B19" s="62" t="s">
        <v>20</v>
      </c>
      <c r="C19" s="62"/>
      <c r="D19" s="62"/>
      <c r="E19" s="6" t="s">
        <v>3</v>
      </c>
      <c r="F19" s="6" t="s">
        <v>4</v>
      </c>
      <c r="G19" s="6" t="s">
        <v>5</v>
      </c>
      <c r="H19" s="6" t="s">
        <v>6</v>
      </c>
      <c r="I19" s="6" t="s">
        <v>7</v>
      </c>
    </row>
    <row r="20" spans="1:9" x14ac:dyDescent="0.3">
      <c r="A20" s="79"/>
      <c r="B20" s="51" t="s">
        <v>70</v>
      </c>
      <c r="C20" s="52"/>
      <c r="D20" s="52"/>
      <c r="E20" s="21">
        <v>110</v>
      </c>
      <c r="F20" s="21">
        <v>64</v>
      </c>
      <c r="G20" s="21" t="s">
        <v>18</v>
      </c>
      <c r="H20" s="21">
        <f>E20*F20</f>
        <v>7040</v>
      </c>
      <c r="I20" s="25" t="s">
        <v>63</v>
      </c>
    </row>
    <row r="21" spans="1:9" x14ac:dyDescent="0.3">
      <c r="A21" s="79"/>
      <c r="B21" s="51" t="s">
        <v>71</v>
      </c>
      <c r="C21" s="52"/>
      <c r="D21" s="52"/>
      <c r="E21" s="21">
        <v>400</v>
      </c>
      <c r="F21" s="21">
        <v>2</v>
      </c>
      <c r="G21" s="21" t="s">
        <v>21</v>
      </c>
      <c r="H21" s="21">
        <f t="shared" ref="H21" si="2">E21*F21</f>
        <v>800</v>
      </c>
      <c r="I21" s="21"/>
    </row>
    <row r="22" spans="1:9" x14ac:dyDescent="0.3">
      <c r="A22" s="79"/>
      <c r="B22" s="54" t="s">
        <v>87</v>
      </c>
      <c r="C22" s="54"/>
      <c r="D22" s="54"/>
      <c r="E22" s="21">
        <v>70</v>
      </c>
      <c r="F22" s="21">
        <v>64</v>
      </c>
      <c r="G22" s="21" t="s">
        <v>18</v>
      </c>
      <c r="H22" s="21">
        <f>E22*F22</f>
        <v>4480</v>
      </c>
      <c r="I22" s="25" t="s">
        <v>63</v>
      </c>
    </row>
    <row r="23" spans="1:9" x14ac:dyDescent="0.3">
      <c r="A23" s="79"/>
      <c r="B23" s="54" t="s">
        <v>88</v>
      </c>
      <c r="C23" s="54"/>
      <c r="D23" s="54"/>
      <c r="E23" s="2">
        <v>200</v>
      </c>
      <c r="F23" s="2">
        <v>2</v>
      </c>
      <c r="G23" s="2" t="s">
        <v>21</v>
      </c>
      <c r="H23" s="2">
        <f t="shared" ref="H23:H29" si="3">E23*F23</f>
        <v>400</v>
      </c>
      <c r="I23" s="2"/>
    </row>
    <row r="24" spans="1:9" x14ac:dyDescent="0.3">
      <c r="A24" s="79"/>
      <c r="B24" s="54" t="s">
        <v>89</v>
      </c>
      <c r="C24" s="54"/>
      <c r="D24" s="54"/>
      <c r="E24" s="21">
        <v>60</v>
      </c>
      <c r="F24" s="21">
        <v>64</v>
      </c>
      <c r="G24" s="21" t="s">
        <v>18</v>
      </c>
      <c r="H24" s="21">
        <f>E24*F24</f>
        <v>3840</v>
      </c>
      <c r="I24" s="25" t="s">
        <v>63</v>
      </c>
    </row>
    <row r="25" spans="1:9" x14ac:dyDescent="0.3">
      <c r="A25" s="79"/>
      <c r="B25" s="54" t="s">
        <v>195</v>
      </c>
      <c r="C25" s="54"/>
      <c r="D25" s="54"/>
      <c r="E25" s="34">
        <v>1000</v>
      </c>
      <c r="F25" s="34">
        <v>30</v>
      </c>
      <c r="G25" s="34" t="s">
        <v>196</v>
      </c>
      <c r="H25" s="34">
        <f>E25*F25</f>
        <v>30000</v>
      </c>
      <c r="I25" s="33"/>
    </row>
    <row r="26" spans="1:9" x14ac:dyDescent="0.3">
      <c r="A26" s="79"/>
      <c r="B26" s="54" t="s">
        <v>66</v>
      </c>
      <c r="C26" s="54"/>
      <c r="D26" s="54"/>
      <c r="E26" s="21">
        <v>20000</v>
      </c>
      <c r="F26" s="21">
        <v>2</v>
      </c>
      <c r="G26" s="29" t="s">
        <v>178</v>
      </c>
      <c r="H26" s="21">
        <f t="shared" ref="H26:H27" si="4">E26*F26</f>
        <v>40000</v>
      </c>
      <c r="I26" s="33" t="s">
        <v>197</v>
      </c>
    </row>
    <row r="27" spans="1:9" x14ac:dyDescent="0.3">
      <c r="A27" s="79"/>
      <c r="B27" s="51" t="s">
        <v>67</v>
      </c>
      <c r="C27" s="52"/>
      <c r="D27" s="52"/>
      <c r="E27" s="21">
        <v>1000</v>
      </c>
      <c r="F27" s="21">
        <v>1</v>
      </c>
      <c r="G27" s="29" t="s">
        <v>177</v>
      </c>
      <c r="H27" s="21">
        <f t="shared" si="4"/>
        <v>1000</v>
      </c>
      <c r="I27" s="21"/>
    </row>
    <row r="28" spans="1:9" x14ac:dyDescent="0.3">
      <c r="A28" s="79"/>
      <c r="B28" s="66" t="s">
        <v>90</v>
      </c>
      <c r="C28" s="66"/>
      <c r="D28" s="66"/>
      <c r="E28" s="21">
        <v>125</v>
      </c>
      <c r="F28" s="21">
        <v>64</v>
      </c>
      <c r="G28" s="21" t="s">
        <v>18</v>
      </c>
      <c r="H28" s="21">
        <f>E28*F28</f>
        <v>8000</v>
      </c>
      <c r="I28" s="25" t="s">
        <v>63</v>
      </c>
    </row>
    <row r="29" spans="1:9" x14ac:dyDescent="0.3">
      <c r="A29" s="79"/>
      <c r="B29" s="66" t="s">
        <v>91</v>
      </c>
      <c r="C29" s="66"/>
      <c r="D29" s="66"/>
      <c r="E29" s="2">
        <v>150</v>
      </c>
      <c r="F29" s="2">
        <v>50</v>
      </c>
      <c r="G29" s="2" t="s">
        <v>18</v>
      </c>
      <c r="H29" s="2">
        <f t="shared" si="3"/>
        <v>7500</v>
      </c>
      <c r="I29" s="2"/>
    </row>
    <row r="30" spans="1:9" x14ac:dyDescent="0.3">
      <c r="A30" s="79"/>
      <c r="B30" s="54" t="s">
        <v>92</v>
      </c>
      <c r="C30" s="54"/>
      <c r="D30" s="54"/>
      <c r="E30" s="2">
        <v>288</v>
      </c>
      <c r="F30" s="2">
        <v>64</v>
      </c>
      <c r="G30" s="2" t="s">
        <v>58</v>
      </c>
      <c r="H30" s="2">
        <f t="shared" ref="H30:H34" si="5">E30*F30</f>
        <v>18432</v>
      </c>
      <c r="I30" s="25" t="s">
        <v>63</v>
      </c>
    </row>
    <row r="31" spans="1:9" x14ac:dyDescent="0.3">
      <c r="A31" s="79"/>
      <c r="B31" s="54" t="s">
        <v>93</v>
      </c>
      <c r="C31" s="54"/>
      <c r="D31" s="54"/>
      <c r="E31" s="2">
        <v>550</v>
      </c>
      <c r="F31" s="2">
        <v>50</v>
      </c>
      <c r="G31" s="2" t="s">
        <v>18</v>
      </c>
      <c r="H31" s="2">
        <f t="shared" si="5"/>
        <v>27500</v>
      </c>
      <c r="I31" s="2"/>
    </row>
    <row r="32" spans="1:9" x14ac:dyDescent="0.3">
      <c r="A32" s="79"/>
      <c r="B32" s="54" t="s">
        <v>94</v>
      </c>
      <c r="C32" s="54"/>
      <c r="D32" s="54"/>
      <c r="E32" s="2">
        <v>30000</v>
      </c>
      <c r="F32" s="2">
        <v>1</v>
      </c>
      <c r="G32" s="2" t="s">
        <v>177</v>
      </c>
      <c r="H32" s="2">
        <f t="shared" si="5"/>
        <v>30000</v>
      </c>
      <c r="I32" s="2" t="s">
        <v>181</v>
      </c>
    </row>
    <row r="33" spans="1:9" x14ac:dyDescent="0.3">
      <c r="A33" s="79"/>
      <c r="B33" s="54" t="s">
        <v>182</v>
      </c>
      <c r="C33" s="54"/>
      <c r="D33" s="54"/>
      <c r="E33" s="34">
        <v>5000</v>
      </c>
      <c r="F33" s="34">
        <v>3</v>
      </c>
      <c r="G33" s="34" t="s">
        <v>142</v>
      </c>
      <c r="H33" s="34">
        <f t="shared" ref="H33" si="6">E33*F33</f>
        <v>15000</v>
      </c>
      <c r="I33" s="34"/>
    </row>
    <row r="34" spans="1:9" x14ac:dyDescent="0.3">
      <c r="A34" s="79"/>
      <c r="B34" s="54" t="s">
        <v>203</v>
      </c>
      <c r="C34" s="54"/>
      <c r="D34" s="54"/>
      <c r="E34" s="2">
        <v>500</v>
      </c>
      <c r="F34" s="2">
        <v>50</v>
      </c>
      <c r="G34" s="2" t="s">
        <v>183</v>
      </c>
      <c r="H34" s="2">
        <f t="shared" si="5"/>
        <v>25000</v>
      </c>
      <c r="I34" s="2"/>
    </row>
    <row r="35" spans="1:9" x14ac:dyDescent="0.3">
      <c r="A35" s="79" t="s">
        <v>42</v>
      </c>
      <c r="B35" s="62" t="s">
        <v>23</v>
      </c>
      <c r="C35" s="62"/>
      <c r="D35" s="62"/>
      <c r="E35" s="6" t="s">
        <v>3</v>
      </c>
      <c r="F35" s="6" t="s">
        <v>4</v>
      </c>
      <c r="G35" s="6" t="s">
        <v>5</v>
      </c>
      <c r="H35" s="6" t="s">
        <v>6</v>
      </c>
      <c r="I35" s="6" t="s">
        <v>7</v>
      </c>
    </row>
    <row r="36" spans="1:9" x14ac:dyDescent="0.3">
      <c r="A36" s="79"/>
      <c r="B36" s="54" t="s">
        <v>95</v>
      </c>
      <c r="C36" s="54"/>
      <c r="D36" s="54"/>
      <c r="E36" s="2">
        <v>900</v>
      </c>
      <c r="F36" s="2">
        <v>9</v>
      </c>
      <c r="G36" s="2" t="s">
        <v>24</v>
      </c>
      <c r="H36" s="2">
        <f t="shared" ref="H36:H41" si="7">E36*F36</f>
        <v>8100</v>
      </c>
      <c r="I36" s="2"/>
    </row>
    <row r="37" spans="1:9" x14ac:dyDescent="0.3">
      <c r="A37" s="79"/>
      <c r="B37" s="54" t="s">
        <v>96</v>
      </c>
      <c r="C37" s="54"/>
      <c r="D37" s="54"/>
      <c r="E37" s="2">
        <v>900</v>
      </c>
      <c r="F37" s="2">
        <v>9</v>
      </c>
      <c r="G37" s="2" t="s">
        <v>24</v>
      </c>
      <c r="H37" s="2">
        <f t="shared" si="7"/>
        <v>8100</v>
      </c>
      <c r="I37" s="2"/>
    </row>
    <row r="38" spans="1:9" x14ac:dyDescent="0.3">
      <c r="A38" s="79" t="s">
        <v>25</v>
      </c>
      <c r="B38" s="62" t="s">
        <v>20</v>
      </c>
      <c r="C38" s="62"/>
      <c r="D38" s="62"/>
      <c r="E38" s="6" t="s">
        <v>3</v>
      </c>
      <c r="F38" s="6" t="s">
        <v>4</v>
      </c>
      <c r="G38" s="6" t="s">
        <v>5</v>
      </c>
      <c r="H38" s="6" t="s">
        <v>6</v>
      </c>
      <c r="I38" s="6" t="s">
        <v>7</v>
      </c>
    </row>
    <row r="39" spans="1:9" x14ac:dyDescent="0.3">
      <c r="A39" s="79"/>
      <c r="B39" s="52" t="s">
        <v>26</v>
      </c>
      <c r="C39" s="52"/>
      <c r="D39" s="52"/>
      <c r="E39" s="1">
        <v>600</v>
      </c>
      <c r="F39" s="1">
        <v>4</v>
      </c>
      <c r="G39" s="1" t="s">
        <v>18</v>
      </c>
      <c r="H39" s="1">
        <f t="shared" si="7"/>
        <v>2400</v>
      </c>
      <c r="I39" s="1"/>
    </row>
    <row r="40" spans="1:9" x14ac:dyDescent="0.3">
      <c r="A40" s="79"/>
      <c r="B40" s="52" t="s">
        <v>27</v>
      </c>
      <c r="C40" s="52"/>
      <c r="D40" s="52"/>
      <c r="E40" s="30">
        <v>50</v>
      </c>
      <c r="F40" s="30">
        <v>560</v>
      </c>
      <c r="G40" s="30" t="s">
        <v>28</v>
      </c>
      <c r="H40" s="30">
        <f t="shared" si="7"/>
        <v>28000</v>
      </c>
      <c r="I40" s="29" t="s">
        <v>175</v>
      </c>
    </row>
    <row r="41" spans="1:9" x14ac:dyDescent="0.3">
      <c r="A41" s="79"/>
      <c r="B41" s="52" t="s">
        <v>29</v>
      </c>
      <c r="C41" s="52"/>
      <c r="D41" s="52"/>
      <c r="E41" s="30">
        <v>300</v>
      </c>
      <c r="F41" s="30">
        <v>126</v>
      </c>
      <c r="G41" s="30" t="s">
        <v>30</v>
      </c>
      <c r="H41" s="30">
        <f t="shared" si="7"/>
        <v>37800</v>
      </c>
      <c r="I41" s="29" t="s">
        <v>176</v>
      </c>
    </row>
    <row r="42" spans="1:9" s="3" customFormat="1" x14ac:dyDescent="0.3">
      <c r="A42" s="61" t="s">
        <v>31</v>
      </c>
      <c r="B42" s="47" t="s">
        <v>20</v>
      </c>
      <c r="C42" s="47"/>
      <c r="D42" s="47"/>
      <c r="E42" s="10" t="s">
        <v>3</v>
      </c>
      <c r="F42" s="10" t="s">
        <v>4</v>
      </c>
      <c r="G42" s="10" t="s">
        <v>5</v>
      </c>
      <c r="H42" s="10" t="s">
        <v>6</v>
      </c>
      <c r="I42" s="10" t="s">
        <v>7</v>
      </c>
    </row>
    <row r="43" spans="1:9" s="3" customFormat="1" x14ac:dyDescent="0.3">
      <c r="A43" s="61"/>
      <c r="B43" s="58" t="s">
        <v>32</v>
      </c>
      <c r="C43" s="49"/>
      <c r="D43" s="50"/>
      <c r="E43" s="32">
        <v>8000</v>
      </c>
      <c r="F43" s="1">
        <v>1</v>
      </c>
      <c r="G43" s="1" t="s">
        <v>33</v>
      </c>
      <c r="H43" s="1">
        <f>E43*F43</f>
        <v>8000</v>
      </c>
      <c r="I43" s="1" t="s">
        <v>43</v>
      </c>
    </row>
    <row r="44" spans="1:9" x14ac:dyDescent="0.3">
      <c r="A44" s="64" t="s">
        <v>35</v>
      </c>
      <c r="B44" s="80" t="s">
        <v>20</v>
      </c>
      <c r="C44" s="81"/>
      <c r="D44" s="82"/>
      <c r="E44" s="6" t="s">
        <v>3</v>
      </c>
      <c r="F44" s="6" t="s">
        <v>4</v>
      </c>
      <c r="G44" s="6" t="s">
        <v>5</v>
      </c>
      <c r="H44" s="6" t="s">
        <v>6</v>
      </c>
      <c r="I44" s="6" t="s">
        <v>7</v>
      </c>
    </row>
    <row r="45" spans="1:9" x14ac:dyDescent="0.3">
      <c r="A45" s="65"/>
      <c r="B45" s="67" t="s">
        <v>36</v>
      </c>
      <c r="C45" s="68"/>
      <c r="D45" s="69"/>
      <c r="E45" s="18">
        <v>80</v>
      </c>
      <c r="F45" s="18">
        <v>64</v>
      </c>
      <c r="G45" s="18" t="s">
        <v>18</v>
      </c>
      <c r="H45" s="21">
        <f>E45*F45</f>
        <v>5120</v>
      </c>
      <c r="I45" s="18" t="s">
        <v>37</v>
      </c>
    </row>
    <row r="46" spans="1:9" x14ac:dyDescent="0.3">
      <c r="A46" s="65"/>
      <c r="B46" s="51" t="s">
        <v>167</v>
      </c>
      <c r="C46" s="52"/>
      <c r="D46" s="52"/>
      <c r="E46" s="18">
        <v>600</v>
      </c>
      <c r="F46" s="18">
        <v>10</v>
      </c>
      <c r="G46" s="28" t="s">
        <v>169</v>
      </c>
      <c r="H46" s="21">
        <f t="shared" ref="H46:H47" si="8">E46*F46</f>
        <v>6000</v>
      </c>
      <c r="I46" s="28" t="s">
        <v>170</v>
      </c>
    </row>
    <row r="47" spans="1:9" x14ac:dyDescent="0.3">
      <c r="A47" s="65"/>
      <c r="B47" s="51" t="s">
        <v>168</v>
      </c>
      <c r="C47" s="52"/>
      <c r="D47" s="52"/>
      <c r="E47" s="18">
        <v>2000</v>
      </c>
      <c r="F47" s="18">
        <v>2</v>
      </c>
      <c r="G47" s="18" t="s">
        <v>18</v>
      </c>
      <c r="H47" s="21">
        <f t="shared" si="8"/>
        <v>4000</v>
      </c>
      <c r="I47" s="18"/>
    </row>
    <row r="48" spans="1:9" x14ac:dyDescent="0.3">
      <c r="A48" s="76"/>
      <c r="B48" s="67" t="s">
        <v>38</v>
      </c>
      <c r="C48" s="68"/>
      <c r="D48" s="69"/>
      <c r="E48" s="2">
        <f>SUM(H3:H47)</f>
        <v>523412</v>
      </c>
      <c r="F48" s="11">
        <v>0.1</v>
      </c>
      <c r="G48" s="2" t="s">
        <v>21</v>
      </c>
      <c r="H48" s="2">
        <f>E48*F48</f>
        <v>52341.200000000004</v>
      </c>
      <c r="I48" s="11">
        <v>0.1</v>
      </c>
    </row>
    <row r="49" spans="1:9" x14ac:dyDescent="0.3">
      <c r="A49" s="64" t="s">
        <v>39</v>
      </c>
      <c r="B49" s="70">
        <f>SUM(H3:H48)</f>
        <v>575753.19999999995</v>
      </c>
      <c r="C49" s="71"/>
      <c r="D49" s="71"/>
      <c r="E49" s="71"/>
      <c r="F49" s="72"/>
      <c r="G49" s="55" t="s">
        <v>40</v>
      </c>
      <c r="H49" s="56"/>
      <c r="I49" s="57"/>
    </row>
    <row r="50" spans="1:9" x14ac:dyDescent="0.3">
      <c r="A50" s="76"/>
      <c r="B50" s="73">
        <f>B49*1.06</f>
        <v>610298.39199999999</v>
      </c>
      <c r="C50" s="74"/>
      <c r="D50" s="74"/>
      <c r="E50" s="74"/>
      <c r="F50" s="75"/>
      <c r="G50" s="55" t="s">
        <v>41</v>
      </c>
      <c r="H50" s="56"/>
      <c r="I50" s="57"/>
    </row>
  </sheetData>
  <mergeCells count="56">
    <mergeCell ref="B50:F50"/>
    <mergeCell ref="G50:I50"/>
    <mergeCell ref="A44:A48"/>
    <mergeCell ref="A49:A50"/>
    <mergeCell ref="B3:B4"/>
    <mergeCell ref="B5:B6"/>
    <mergeCell ref="B7:B8"/>
    <mergeCell ref="B9:B10"/>
    <mergeCell ref="A11:A18"/>
    <mergeCell ref="A19:A34"/>
    <mergeCell ref="A35:A37"/>
    <mergeCell ref="A38:A41"/>
    <mergeCell ref="A42:A43"/>
    <mergeCell ref="B44:D44"/>
    <mergeCell ref="B45:D45"/>
    <mergeCell ref="B42:D42"/>
    <mergeCell ref="B43:D43"/>
    <mergeCell ref="B48:D48"/>
    <mergeCell ref="B49:F49"/>
    <mergeCell ref="G49:I49"/>
    <mergeCell ref="B38:D38"/>
    <mergeCell ref="B39:D39"/>
    <mergeCell ref="B40:D40"/>
    <mergeCell ref="B41:D41"/>
    <mergeCell ref="B46:D46"/>
    <mergeCell ref="B47:D47"/>
    <mergeCell ref="B32:D32"/>
    <mergeCell ref="B34:D34"/>
    <mergeCell ref="B35:D35"/>
    <mergeCell ref="B36:D36"/>
    <mergeCell ref="B37:D37"/>
    <mergeCell ref="B33:D33"/>
    <mergeCell ref="B27:D27"/>
    <mergeCell ref="B28:D28"/>
    <mergeCell ref="B29:D29"/>
    <mergeCell ref="B30:D30"/>
    <mergeCell ref="B31:D31"/>
    <mergeCell ref="B21:D21"/>
    <mergeCell ref="B22:D22"/>
    <mergeCell ref="B23:D23"/>
    <mergeCell ref="B24:D24"/>
    <mergeCell ref="B26:D26"/>
    <mergeCell ref="B25:D25"/>
    <mergeCell ref="B19:D19"/>
    <mergeCell ref="B20:D20"/>
    <mergeCell ref="A1:I1"/>
    <mergeCell ref="C2:D2"/>
    <mergeCell ref="C3:D3"/>
    <mergeCell ref="C4:D4"/>
    <mergeCell ref="C5:D5"/>
    <mergeCell ref="A2:A10"/>
    <mergeCell ref="C6:D6"/>
    <mergeCell ref="C7:D7"/>
    <mergeCell ref="C8:D8"/>
    <mergeCell ref="C9:D9"/>
    <mergeCell ref="C10:D10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7E81-28D6-40C9-B568-0EB24A91C4FF}">
  <dimension ref="A1:I51"/>
  <sheetViews>
    <sheetView topLeftCell="A7" workbookViewId="0">
      <selection activeCell="B14" sqref="B14"/>
    </sheetView>
  </sheetViews>
  <sheetFormatPr defaultColWidth="9" defaultRowHeight="16.3" x14ac:dyDescent="0.3"/>
  <cols>
    <col min="1" max="1" width="9" style="4"/>
    <col min="2" max="2" width="15" style="5" customWidth="1"/>
    <col min="3" max="3" width="10.84375" style="5" customWidth="1"/>
    <col min="4" max="4" width="25.3046875" style="5" customWidth="1"/>
    <col min="5" max="6" width="9" style="5"/>
    <col min="7" max="7" width="15.84375" style="5" customWidth="1"/>
    <col min="8" max="8" width="9" style="5"/>
    <col min="9" max="9" width="27" style="5" bestFit="1" customWidth="1"/>
    <col min="10" max="16384" width="9" style="5"/>
  </cols>
  <sheetData>
    <row r="1" spans="1:9" x14ac:dyDescent="0.3">
      <c r="A1" s="63" t="s">
        <v>97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0</v>
      </c>
      <c r="B2" s="23" t="s">
        <v>1</v>
      </c>
      <c r="C2" s="62" t="s">
        <v>2</v>
      </c>
      <c r="D2" s="62"/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</row>
    <row r="3" spans="1:9" x14ac:dyDescent="0.3">
      <c r="A3" s="65"/>
      <c r="B3" s="77">
        <v>44494</v>
      </c>
      <c r="C3" s="54" t="s">
        <v>82</v>
      </c>
      <c r="D3" s="54"/>
      <c r="E3" s="22">
        <v>720</v>
      </c>
      <c r="F3" s="22">
        <v>50</v>
      </c>
      <c r="G3" s="22" t="s">
        <v>8</v>
      </c>
      <c r="H3" s="22">
        <f t="shared" ref="H3:H10" si="0">E3*F3</f>
        <v>36000</v>
      </c>
      <c r="I3" s="22"/>
    </row>
    <row r="4" spans="1:9" x14ac:dyDescent="0.3">
      <c r="A4" s="65"/>
      <c r="B4" s="78"/>
      <c r="C4" s="52" t="s">
        <v>9</v>
      </c>
      <c r="D4" s="52"/>
      <c r="E4" s="22">
        <v>68</v>
      </c>
      <c r="F4" s="22">
        <v>50</v>
      </c>
      <c r="G4" s="22" t="s">
        <v>8</v>
      </c>
      <c r="H4" s="22">
        <f t="shared" si="0"/>
        <v>3400</v>
      </c>
      <c r="I4" s="22"/>
    </row>
    <row r="5" spans="1:9" x14ac:dyDescent="0.3">
      <c r="A5" s="65"/>
      <c r="B5" s="77">
        <v>44495</v>
      </c>
      <c r="C5" s="54" t="s">
        <v>82</v>
      </c>
      <c r="D5" s="54"/>
      <c r="E5" s="22">
        <v>720</v>
      </c>
      <c r="F5" s="22">
        <v>50</v>
      </c>
      <c r="G5" s="22" t="s">
        <v>8</v>
      </c>
      <c r="H5" s="22">
        <f t="shared" si="0"/>
        <v>36000</v>
      </c>
      <c r="I5" s="22"/>
    </row>
    <row r="6" spans="1:9" x14ac:dyDescent="0.3">
      <c r="A6" s="65"/>
      <c r="B6" s="78"/>
      <c r="C6" s="52" t="s">
        <v>9</v>
      </c>
      <c r="D6" s="52"/>
      <c r="E6" s="22">
        <v>68</v>
      </c>
      <c r="F6" s="22">
        <v>50</v>
      </c>
      <c r="G6" s="22" t="s">
        <v>8</v>
      </c>
      <c r="H6" s="22">
        <f t="shared" si="0"/>
        <v>3400</v>
      </c>
      <c r="I6" s="22"/>
    </row>
    <row r="7" spans="1:9" x14ac:dyDescent="0.3">
      <c r="A7" s="65"/>
      <c r="B7" s="77">
        <v>44496</v>
      </c>
      <c r="C7" s="54" t="s">
        <v>82</v>
      </c>
      <c r="D7" s="54"/>
      <c r="E7" s="22">
        <v>720</v>
      </c>
      <c r="F7" s="22">
        <v>50</v>
      </c>
      <c r="G7" s="22" t="s">
        <v>8</v>
      </c>
      <c r="H7" s="22">
        <f t="shared" si="0"/>
        <v>36000</v>
      </c>
      <c r="I7" s="22"/>
    </row>
    <row r="8" spans="1:9" x14ac:dyDescent="0.3">
      <c r="A8" s="65"/>
      <c r="B8" s="78"/>
      <c r="C8" s="52" t="s">
        <v>9</v>
      </c>
      <c r="D8" s="52"/>
      <c r="E8" s="22">
        <v>68</v>
      </c>
      <c r="F8" s="22">
        <v>50</v>
      </c>
      <c r="G8" s="22" t="s">
        <v>8</v>
      </c>
      <c r="H8" s="22">
        <f t="shared" si="0"/>
        <v>3400</v>
      </c>
      <c r="I8" s="22"/>
    </row>
    <row r="9" spans="1:9" x14ac:dyDescent="0.3">
      <c r="A9" s="65"/>
      <c r="B9" s="77">
        <v>44497</v>
      </c>
      <c r="C9" s="54" t="s">
        <v>82</v>
      </c>
      <c r="D9" s="54"/>
      <c r="E9" s="22">
        <v>720</v>
      </c>
      <c r="F9" s="22">
        <v>50</v>
      </c>
      <c r="G9" s="22" t="s">
        <v>8</v>
      </c>
      <c r="H9" s="22">
        <f t="shared" si="0"/>
        <v>36000</v>
      </c>
      <c r="I9" s="22"/>
    </row>
    <row r="10" spans="1:9" x14ac:dyDescent="0.3">
      <c r="A10" s="65"/>
      <c r="B10" s="78"/>
      <c r="C10" s="52" t="s">
        <v>9</v>
      </c>
      <c r="D10" s="52"/>
      <c r="E10" s="22">
        <v>68</v>
      </c>
      <c r="F10" s="22">
        <v>50</v>
      </c>
      <c r="G10" s="22" t="s">
        <v>8</v>
      </c>
      <c r="H10" s="22">
        <f t="shared" si="0"/>
        <v>3400</v>
      </c>
      <c r="I10" s="22"/>
    </row>
    <row r="11" spans="1:9" x14ac:dyDescent="0.3">
      <c r="A11" s="79" t="s">
        <v>11</v>
      </c>
      <c r="B11" s="23" t="s">
        <v>12</v>
      </c>
      <c r="C11" s="23" t="s">
        <v>13</v>
      </c>
      <c r="D11" s="23" t="s">
        <v>14</v>
      </c>
      <c r="E11" s="23" t="s">
        <v>3</v>
      </c>
      <c r="F11" s="23" t="s">
        <v>4</v>
      </c>
      <c r="G11" s="23" t="s">
        <v>5</v>
      </c>
      <c r="H11" s="23" t="s">
        <v>6</v>
      </c>
      <c r="I11" s="23" t="s">
        <v>7</v>
      </c>
    </row>
    <row r="12" spans="1:9" x14ac:dyDescent="0.3">
      <c r="A12" s="79"/>
      <c r="B12" s="7">
        <v>44494</v>
      </c>
      <c r="C12" s="22" t="s">
        <v>15</v>
      </c>
      <c r="D12" s="8" t="s">
        <v>81</v>
      </c>
      <c r="E12" s="9">
        <v>2200</v>
      </c>
      <c r="F12" s="22">
        <v>5</v>
      </c>
      <c r="G12" s="22" t="s">
        <v>16</v>
      </c>
      <c r="H12" s="22">
        <f t="shared" ref="H12:H18" si="1">E12*F12</f>
        <v>11000</v>
      </c>
      <c r="I12" s="22"/>
    </row>
    <row r="13" spans="1:9" x14ac:dyDescent="0.3">
      <c r="A13" s="79"/>
      <c r="B13" s="7">
        <v>44495</v>
      </c>
      <c r="C13" s="22" t="s">
        <v>17</v>
      </c>
      <c r="D13" s="8" t="s">
        <v>84</v>
      </c>
      <c r="E13" s="9">
        <v>1100</v>
      </c>
      <c r="F13" s="22">
        <v>5</v>
      </c>
      <c r="G13" s="22" t="s">
        <v>16</v>
      </c>
      <c r="H13" s="22">
        <f t="shared" si="1"/>
        <v>5500</v>
      </c>
      <c r="I13" s="22"/>
    </row>
    <row r="14" spans="1:9" x14ac:dyDescent="0.3">
      <c r="A14" s="79"/>
      <c r="B14" s="7">
        <v>44495</v>
      </c>
      <c r="C14" s="22" t="s">
        <v>15</v>
      </c>
      <c r="D14" s="8" t="s">
        <v>81</v>
      </c>
      <c r="E14" s="9">
        <v>158</v>
      </c>
      <c r="F14" s="22">
        <v>50</v>
      </c>
      <c r="G14" s="22" t="s">
        <v>58</v>
      </c>
      <c r="H14" s="22">
        <f t="shared" si="1"/>
        <v>7900</v>
      </c>
      <c r="I14" s="22"/>
    </row>
    <row r="15" spans="1:9" x14ac:dyDescent="0.3">
      <c r="A15" s="79"/>
      <c r="B15" s="7">
        <v>44496</v>
      </c>
      <c r="C15" s="22" t="s">
        <v>17</v>
      </c>
      <c r="D15" s="8" t="s">
        <v>98</v>
      </c>
      <c r="E15" s="9">
        <v>1000</v>
      </c>
      <c r="F15" s="22">
        <v>5</v>
      </c>
      <c r="G15" s="22" t="s">
        <v>16</v>
      </c>
      <c r="H15" s="22">
        <f t="shared" si="1"/>
        <v>5000</v>
      </c>
      <c r="I15" s="22"/>
    </row>
    <row r="16" spans="1:9" x14ac:dyDescent="0.3">
      <c r="A16" s="79"/>
      <c r="B16" s="7">
        <v>44496</v>
      </c>
      <c r="C16" s="22" t="s">
        <v>15</v>
      </c>
      <c r="D16" s="8" t="s">
        <v>82</v>
      </c>
      <c r="E16" s="9">
        <v>158</v>
      </c>
      <c r="F16" s="22">
        <v>50</v>
      </c>
      <c r="G16" s="22" t="s">
        <v>58</v>
      </c>
      <c r="H16" s="22">
        <f t="shared" si="1"/>
        <v>7900</v>
      </c>
      <c r="I16" s="22"/>
    </row>
    <row r="17" spans="1:9" x14ac:dyDescent="0.3">
      <c r="A17" s="79"/>
      <c r="B17" s="7">
        <v>44497</v>
      </c>
      <c r="C17" s="22" t="s">
        <v>17</v>
      </c>
      <c r="D17" s="8" t="s">
        <v>99</v>
      </c>
      <c r="E17" s="9">
        <v>120</v>
      </c>
      <c r="F17" s="22">
        <v>50</v>
      </c>
      <c r="G17" s="22" t="s">
        <v>100</v>
      </c>
      <c r="H17" s="22">
        <f t="shared" si="1"/>
        <v>6000</v>
      </c>
      <c r="I17" s="22"/>
    </row>
    <row r="18" spans="1:9" x14ac:dyDescent="0.3">
      <c r="A18" s="79"/>
      <c r="B18" s="7">
        <v>44497</v>
      </c>
      <c r="C18" s="22" t="s">
        <v>15</v>
      </c>
      <c r="D18" s="8" t="s">
        <v>81</v>
      </c>
      <c r="E18" s="9">
        <v>2200</v>
      </c>
      <c r="F18" s="22">
        <v>5</v>
      </c>
      <c r="G18" s="22" t="s">
        <v>16</v>
      </c>
      <c r="H18" s="22">
        <f t="shared" si="1"/>
        <v>11000</v>
      </c>
      <c r="I18" s="22"/>
    </row>
    <row r="19" spans="1:9" x14ac:dyDescent="0.3">
      <c r="A19" s="79" t="s">
        <v>19</v>
      </c>
      <c r="B19" s="62" t="s">
        <v>20</v>
      </c>
      <c r="C19" s="62"/>
      <c r="D19" s="62"/>
      <c r="E19" s="23" t="s">
        <v>3</v>
      </c>
      <c r="F19" s="23" t="s">
        <v>4</v>
      </c>
      <c r="G19" s="23" t="s">
        <v>5</v>
      </c>
      <c r="H19" s="23" t="s">
        <v>6</v>
      </c>
      <c r="I19" s="23" t="s">
        <v>7</v>
      </c>
    </row>
    <row r="20" spans="1:9" x14ac:dyDescent="0.3">
      <c r="A20" s="79"/>
      <c r="B20" s="66" t="s">
        <v>90</v>
      </c>
      <c r="C20" s="66"/>
      <c r="D20" s="66"/>
      <c r="E20" s="21">
        <v>125</v>
      </c>
      <c r="F20" s="21">
        <v>64</v>
      </c>
      <c r="G20" s="21" t="s">
        <v>18</v>
      </c>
      <c r="H20" s="21">
        <f t="shared" ref="H20:H25" si="2">E20*F20</f>
        <v>8000</v>
      </c>
      <c r="I20" s="25" t="s">
        <v>63</v>
      </c>
    </row>
    <row r="21" spans="1:9" x14ac:dyDescent="0.3">
      <c r="A21" s="79"/>
      <c r="B21" s="66" t="s">
        <v>91</v>
      </c>
      <c r="C21" s="66"/>
      <c r="D21" s="66"/>
      <c r="E21" s="22">
        <v>150</v>
      </c>
      <c r="F21" s="22">
        <v>50</v>
      </c>
      <c r="G21" s="22" t="s">
        <v>18</v>
      </c>
      <c r="H21" s="22">
        <f t="shared" si="2"/>
        <v>7500</v>
      </c>
      <c r="I21" s="22"/>
    </row>
    <row r="22" spans="1:9" x14ac:dyDescent="0.3">
      <c r="A22" s="79"/>
      <c r="B22" s="54" t="s">
        <v>101</v>
      </c>
      <c r="C22" s="54"/>
      <c r="D22" s="54"/>
      <c r="E22" s="21">
        <v>40</v>
      </c>
      <c r="F22" s="21">
        <v>64</v>
      </c>
      <c r="G22" s="21" t="s">
        <v>18</v>
      </c>
      <c r="H22" s="21">
        <f t="shared" si="2"/>
        <v>2560</v>
      </c>
      <c r="I22" s="25" t="s">
        <v>63</v>
      </c>
    </row>
    <row r="23" spans="1:9" x14ac:dyDescent="0.3">
      <c r="A23" s="79"/>
      <c r="B23" s="54" t="s">
        <v>209</v>
      </c>
      <c r="C23" s="54"/>
      <c r="D23" s="54"/>
      <c r="E23" s="32">
        <v>20000</v>
      </c>
      <c r="F23" s="32">
        <v>1</v>
      </c>
      <c r="G23" s="33" t="s">
        <v>58</v>
      </c>
      <c r="H23" s="32">
        <f t="shared" si="2"/>
        <v>20000</v>
      </c>
      <c r="I23" s="33"/>
    </row>
    <row r="24" spans="1:9" x14ac:dyDescent="0.3">
      <c r="A24" s="79"/>
      <c r="B24" s="67" t="s">
        <v>92</v>
      </c>
      <c r="C24" s="68"/>
      <c r="D24" s="69"/>
      <c r="E24" s="22">
        <v>288</v>
      </c>
      <c r="F24" s="22">
        <v>64</v>
      </c>
      <c r="G24" s="22" t="s">
        <v>58</v>
      </c>
      <c r="H24" s="22">
        <f t="shared" si="2"/>
        <v>18432</v>
      </c>
      <c r="I24" s="25" t="s">
        <v>63</v>
      </c>
    </row>
    <row r="25" spans="1:9" x14ac:dyDescent="0.3">
      <c r="A25" s="79"/>
      <c r="B25" s="67" t="s">
        <v>93</v>
      </c>
      <c r="C25" s="68"/>
      <c r="D25" s="69"/>
      <c r="E25" s="22">
        <v>500</v>
      </c>
      <c r="F25" s="22">
        <v>50</v>
      </c>
      <c r="G25" s="22" t="s">
        <v>18</v>
      </c>
      <c r="H25" s="22">
        <f t="shared" si="2"/>
        <v>25000</v>
      </c>
      <c r="I25" s="22"/>
    </row>
    <row r="26" spans="1:9" x14ac:dyDescent="0.3">
      <c r="A26" s="79"/>
      <c r="B26" s="54" t="s">
        <v>211</v>
      </c>
      <c r="C26" s="54"/>
      <c r="D26" s="54"/>
      <c r="E26" s="31">
        <v>50000</v>
      </c>
      <c r="F26" s="31">
        <v>1</v>
      </c>
      <c r="G26" s="31" t="s">
        <v>177</v>
      </c>
      <c r="H26" s="31">
        <f t="shared" ref="H26:H27" si="3">E26*F26</f>
        <v>50000</v>
      </c>
      <c r="I26" s="31" t="s">
        <v>181</v>
      </c>
    </row>
    <row r="27" spans="1:9" x14ac:dyDescent="0.3">
      <c r="A27" s="79"/>
      <c r="B27" s="54" t="s">
        <v>182</v>
      </c>
      <c r="C27" s="54"/>
      <c r="D27" s="54"/>
      <c r="E27" s="31">
        <v>5000</v>
      </c>
      <c r="F27" s="31">
        <v>3</v>
      </c>
      <c r="G27" s="31" t="s">
        <v>183</v>
      </c>
      <c r="H27" s="31">
        <f t="shared" si="3"/>
        <v>15000</v>
      </c>
      <c r="I27" s="31"/>
    </row>
    <row r="28" spans="1:9" x14ac:dyDescent="0.3">
      <c r="A28" s="79"/>
      <c r="B28" s="54" t="s">
        <v>199</v>
      </c>
      <c r="C28" s="54"/>
      <c r="D28" s="54"/>
      <c r="E28" s="22">
        <v>30000</v>
      </c>
      <c r="F28" s="22">
        <v>1</v>
      </c>
      <c r="G28" s="22" t="s">
        <v>173</v>
      </c>
      <c r="H28" s="26">
        <f t="shared" ref="H28:H29" si="4">E28*F28</f>
        <v>30000</v>
      </c>
      <c r="I28" s="34" t="s">
        <v>181</v>
      </c>
    </row>
    <row r="29" spans="1:9" x14ac:dyDescent="0.3">
      <c r="A29" s="79"/>
      <c r="B29" s="54" t="s">
        <v>200</v>
      </c>
      <c r="C29" s="54"/>
      <c r="D29" s="54"/>
      <c r="E29" s="22">
        <v>500</v>
      </c>
      <c r="F29" s="22">
        <v>50</v>
      </c>
      <c r="G29" s="22" t="s">
        <v>174</v>
      </c>
      <c r="H29" s="26">
        <f t="shared" si="4"/>
        <v>25000</v>
      </c>
      <c r="I29" s="22"/>
    </row>
    <row r="30" spans="1:9" x14ac:dyDescent="0.3">
      <c r="A30" s="79"/>
      <c r="B30" s="83" t="s">
        <v>103</v>
      </c>
      <c r="C30" s="83"/>
      <c r="D30" s="84"/>
      <c r="E30" s="22">
        <v>90</v>
      </c>
      <c r="F30" s="21">
        <v>64</v>
      </c>
      <c r="G30" s="21" t="s">
        <v>18</v>
      </c>
      <c r="H30" s="21">
        <f t="shared" ref="H30:H35" si="5">E30*F30</f>
        <v>5760</v>
      </c>
      <c r="I30" s="25" t="s">
        <v>63</v>
      </c>
    </row>
    <row r="31" spans="1:9" x14ac:dyDescent="0.3">
      <c r="A31" s="79"/>
      <c r="B31" s="54" t="s">
        <v>201</v>
      </c>
      <c r="C31" s="54"/>
      <c r="D31" s="67"/>
      <c r="E31" s="22">
        <v>20000</v>
      </c>
      <c r="F31" s="21">
        <v>1</v>
      </c>
      <c r="G31" s="29" t="s">
        <v>184</v>
      </c>
      <c r="H31" s="21">
        <f t="shared" si="5"/>
        <v>20000</v>
      </c>
      <c r="I31" s="25"/>
    </row>
    <row r="32" spans="1:9" x14ac:dyDescent="0.3">
      <c r="A32" s="79"/>
      <c r="B32" s="67" t="s">
        <v>104</v>
      </c>
      <c r="C32" s="68"/>
      <c r="D32" s="68"/>
      <c r="E32" s="22">
        <v>120</v>
      </c>
      <c r="F32" s="21">
        <v>64</v>
      </c>
      <c r="G32" s="21" t="s">
        <v>18</v>
      </c>
      <c r="H32" s="21">
        <f t="shared" si="5"/>
        <v>7680</v>
      </c>
      <c r="I32" s="25" t="s">
        <v>63</v>
      </c>
    </row>
    <row r="33" spans="1:9" x14ac:dyDescent="0.3">
      <c r="A33" s="79"/>
      <c r="B33" s="67" t="s">
        <v>198</v>
      </c>
      <c r="C33" s="68"/>
      <c r="D33" s="68"/>
      <c r="E33" s="34">
        <v>10000</v>
      </c>
      <c r="F33" s="32">
        <v>1</v>
      </c>
      <c r="G33" s="33" t="s">
        <v>138</v>
      </c>
      <c r="H33" s="32">
        <f t="shared" si="5"/>
        <v>10000</v>
      </c>
      <c r="I33" s="33"/>
    </row>
    <row r="34" spans="1:9" x14ac:dyDescent="0.3">
      <c r="A34" s="79"/>
      <c r="B34" s="67" t="s">
        <v>105</v>
      </c>
      <c r="C34" s="68"/>
      <c r="D34" s="68"/>
      <c r="E34" s="34">
        <v>2000</v>
      </c>
      <c r="F34" s="34">
        <v>30</v>
      </c>
      <c r="G34" s="34" t="s">
        <v>172</v>
      </c>
      <c r="H34" s="34">
        <f t="shared" si="5"/>
        <v>60000</v>
      </c>
      <c r="I34" s="34"/>
    </row>
    <row r="35" spans="1:9" x14ac:dyDescent="0.3">
      <c r="A35" s="79"/>
      <c r="B35" s="67" t="s">
        <v>203</v>
      </c>
      <c r="C35" s="68"/>
      <c r="D35" s="68"/>
      <c r="E35" s="22">
        <v>500</v>
      </c>
      <c r="F35" s="22">
        <v>50</v>
      </c>
      <c r="G35" s="22" t="s">
        <v>185</v>
      </c>
      <c r="H35" s="22">
        <f t="shared" si="5"/>
        <v>25000</v>
      </c>
      <c r="I35" s="22"/>
    </row>
    <row r="36" spans="1:9" x14ac:dyDescent="0.3">
      <c r="A36" s="79" t="s">
        <v>42</v>
      </c>
      <c r="B36" s="62" t="s">
        <v>23</v>
      </c>
      <c r="C36" s="62"/>
      <c r="D36" s="62"/>
      <c r="E36" s="23" t="s">
        <v>3</v>
      </c>
      <c r="F36" s="23" t="s">
        <v>4</v>
      </c>
      <c r="G36" s="23" t="s">
        <v>5</v>
      </c>
      <c r="H36" s="23" t="s">
        <v>6</v>
      </c>
      <c r="I36" s="23" t="s">
        <v>7</v>
      </c>
    </row>
    <row r="37" spans="1:9" x14ac:dyDescent="0.3">
      <c r="A37" s="79"/>
      <c r="B37" s="54" t="s">
        <v>95</v>
      </c>
      <c r="C37" s="54"/>
      <c r="D37" s="54"/>
      <c r="E37" s="22">
        <v>900</v>
      </c>
      <c r="F37" s="22">
        <v>9</v>
      </c>
      <c r="G37" s="22" t="s">
        <v>24</v>
      </c>
      <c r="H37" s="22">
        <f t="shared" ref="H37:H42" si="6">E37*F37</f>
        <v>8100</v>
      </c>
      <c r="I37" s="22"/>
    </row>
    <row r="38" spans="1:9" x14ac:dyDescent="0.3">
      <c r="A38" s="79"/>
      <c r="B38" s="54" t="s">
        <v>96</v>
      </c>
      <c r="C38" s="54"/>
      <c r="D38" s="54"/>
      <c r="E38" s="22">
        <v>900</v>
      </c>
      <c r="F38" s="22">
        <v>9</v>
      </c>
      <c r="G38" s="22" t="s">
        <v>24</v>
      </c>
      <c r="H38" s="22">
        <f t="shared" si="6"/>
        <v>8100</v>
      </c>
      <c r="I38" s="22"/>
    </row>
    <row r="39" spans="1:9" x14ac:dyDescent="0.3">
      <c r="A39" s="79" t="s">
        <v>25</v>
      </c>
      <c r="B39" s="62" t="s">
        <v>20</v>
      </c>
      <c r="C39" s="62"/>
      <c r="D39" s="62"/>
      <c r="E39" s="23" t="s">
        <v>3</v>
      </c>
      <c r="F39" s="23" t="s">
        <v>4</v>
      </c>
      <c r="G39" s="23" t="s">
        <v>5</v>
      </c>
      <c r="H39" s="23" t="s">
        <v>6</v>
      </c>
      <c r="I39" s="23" t="s">
        <v>7</v>
      </c>
    </row>
    <row r="40" spans="1:9" x14ac:dyDescent="0.3">
      <c r="A40" s="79"/>
      <c r="B40" s="52" t="s">
        <v>26</v>
      </c>
      <c r="C40" s="52"/>
      <c r="D40" s="52"/>
      <c r="E40" s="21">
        <v>600</v>
      </c>
      <c r="F40" s="21">
        <v>4</v>
      </c>
      <c r="G40" s="21" t="s">
        <v>18</v>
      </c>
      <c r="H40" s="21">
        <f t="shared" si="6"/>
        <v>2400</v>
      </c>
      <c r="I40" s="21"/>
    </row>
    <row r="41" spans="1:9" x14ac:dyDescent="0.3">
      <c r="A41" s="79"/>
      <c r="B41" s="52" t="s">
        <v>27</v>
      </c>
      <c r="C41" s="52"/>
      <c r="D41" s="52"/>
      <c r="E41" s="30">
        <v>50</v>
      </c>
      <c r="F41" s="30">
        <v>560</v>
      </c>
      <c r="G41" s="30" t="s">
        <v>28</v>
      </c>
      <c r="H41" s="30">
        <f t="shared" si="6"/>
        <v>28000</v>
      </c>
      <c r="I41" s="29" t="s">
        <v>175</v>
      </c>
    </row>
    <row r="42" spans="1:9" x14ac:dyDescent="0.3">
      <c r="A42" s="79"/>
      <c r="B42" s="52" t="s">
        <v>29</v>
      </c>
      <c r="C42" s="52"/>
      <c r="D42" s="52"/>
      <c r="E42" s="30">
        <v>300</v>
      </c>
      <c r="F42" s="30">
        <v>126</v>
      </c>
      <c r="G42" s="30" t="s">
        <v>30</v>
      </c>
      <c r="H42" s="30">
        <f t="shared" si="6"/>
        <v>37800</v>
      </c>
      <c r="I42" s="29" t="s">
        <v>176</v>
      </c>
    </row>
    <row r="43" spans="1:9" s="3" customFormat="1" x14ac:dyDescent="0.3">
      <c r="A43" s="61" t="s">
        <v>31</v>
      </c>
      <c r="B43" s="47" t="s">
        <v>20</v>
      </c>
      <c r="C43" s="47"/>
      <c r="D43" s="47"/>
      <c r="E43" s="20" t="s">
        <v>3</v>
      </c>
      <c r="F43" s="20" t="s">
        <v>4</v>
      </c>
      <c r="G43" s="20" t="s">
        <v>5</v>
      </c>
      <c r="H43" s="20" t="s">
        <v>6</v>
      </c>
      <c r="I43" s="20" t="s">
        <v>7</v>
      </c>
    </row>
    <row r="44" spans="1:9" s="3" customFormat="1" x14ac:dyDescent="0.3">
      <c r="A44" s="61"/>
      <c r="B44" s="58" t="s">
        <v>32</v>
      </c>
      <c r="C44" s="49"/>
      <c r="D44" s="50"/>
      <c r="E44" s="32">
        <v>8000</v>
      </c>
      <c r="F44" s="21">
        <v>1</v>
      </c>
      <c r="G44" s="21" t="s">
        <v>33</v>
      </c>
      <c r="H44" s="21">
        <f>E44*F44</f>
        <v>8000</v>
      </c>
      <c r="I44" s="21" t="s">
        <v>43</v>
      </c>
    </row>
    <row r="45" spans="1:9" x14ac:dyDescent="0.3">
      <c r="A45" s="64" t="s">
        <v>35</v>
      </c>
      <c r="B45" s="80" t="s">
        <v>20</v>
      </c>
      <c r="C45" s="81"/>
      <c r="D45" s="82"/>
      <c r="E45" s="23" t="s">
        <v>3</v>
      </c>
      <c r="F45" s="23" t="s">
        <v>4</v>
      </c>
      <c r="G45" s="23" t="s">
        <v>5</v>
      </c>
      <c r="H45" s="23" t="s">
        <v>6</v>
      </c>
      <c r="I45" s="23" t="s">
        <v>7</v>
      </c>
    </row>
    <row r="46" spans="1:9" x14ac:dyDescent="0.3">
      <c r="A46" s="65"/>
      <c r="B46" s="67" t="s">
        <v>36</v>
      </c>
      <c r="C46" s="68"/>
      <c r="D46" s="69"/>
      <c r="E46" s="18">
        <v>80</v>
      </c>
      <c r="F46" s="18">
        <v>64</v>
      </c>
      <c r="G46" s="18" t="s">
        <v>18</v>
      </c>
      <c r="H46" s="21">
        <f>E46*F46</f>
        <v>5120</v>
      </c>
      <c r="I46" s="18" t="s">
        <v>37</v>
      </c>
    </row>
    <row r="47" spans="1:9" x14ac:dyDescent="0.3">
      <c r="A47" s="65"/>
      <c r="B47" s="51" t="s">
        <v>167</v>
      </c>
      <c r="C47" s="52"/>
      <c r="D47" s="52"/>
      <c r="E47" s="18">
        <v>600</v>
      </c>
      <c r="F47" s="18">
        <v>10</v>
      </c>
      <c r="G47" s="28" t="s">
        <v>169</v>
      </c>
      <c r="H47" s="21">
        <f t="shared" ref="H47:H48" si="7">E47*F47</f>
        <v>6000</v>
      </c>
      <c r="I47" s="28" t="s">
        <v>170</v>
      </c>
    </row>
    <row r="48" spans="1:9" x14ac:dyDescent="0.3">
      <c r="A48" s="65"/>
      <c r="B48" s="51" t="s">
        <v>168</v>
      </c>
      <c r="C48" s="52"/>
      <c r="D48" s="52"/>
      <c r="E48" s="18">
        <v>2000</v>
      </c>
      <c r="F48" s="18">
        <v>2</v>
      </c>
      <c r="G48" s="18" t="s">
        <v>18</v>
      </c>
      <c r="H48" s="21">
        <f t="shared" si="7"/>
        <v>4000</v>
      </c>
      <c r="I48" s="18"/>
    </row>
    <row r="49" spans="1:9" x14ac:dyDescent="0.3">
      <c r="A49" s="76"/>
      <c r="B49" s="67" t="s">
        <v>38</v>
      </c>
      <c r="C49" s="68"/>
      <c r="D49" s="69"/>
      <c r="E49" s="22">
        <f>SUM(H3:H48)</f>
        <v>649352</v>
      </c>
      <c r="F49" s="11">
        <v>0.1</v>
      </c>
      <c r="G49" s="22" t="s">
        <v>21</v>
      </c>
      <c r="H49" s="22">
        <f>E49*F49</f>
        <v>64935.200000000004</v>
      </c>
      <c r="I49" s="11">
        <v>0.1</v>
      </c>
    </row>
    <row r="50" spans="1:9" x14ac:dyDescent="0.3">
      <c r="A50" s="64" t="s">
        <v>39</v>
      </c>
      <c r="B50" s="70">
        <f>SUM(H3:H49)</f>
        <v>714287.2</v>
      </c>
      <c r="C50" s="71"/>
      <c r="D50" s="71"/>
      <c r="E50" s="71"/>
      <c r="F50" s="72"/>
      <c r="G50" s="55" t="s">
        <v>40</v>
      </c>
      <c r="H50" s="56"/>
      <c r="I50" s="57"/>
    </row>
    <row r="51" spans="1:9" x14ac:dyDescent="0.3">
      <c r="A51" s="76"/>
      <c r="B51" s="73">
        <f>B50*1.06</f>
        <v>757144.43200000003</v>
      </c>
      <c r="C51" s="74"/>
      <c r="D51" s="74"/>
      <c r="E51" s="74"/>
      <c r="F51" s="75"/>
      <c r="G51" s="55" t="s">
        <v>41</v>
      </c>
      <c r="H51" s="56"/>
      <c r="I51" s="57"/>
    </row>
  </sheetData>
  <mergeCells count="57">
    <mergeCell ref="B23:D23"/>
    <mergeCell ref="A11:A18"/>
    <mergeCell ref="A1:I1"/>
    <mergeCell ref="A2:A10"/>
    <mergeCell ref="C2:D2"/>
    <mergeCell ref="B3:B4"/>
    <mergeCell ref="C3:D3"/>
    <mergeCell ref="C4:D4"/>
    <mergeCell ref="B5:B6"/>
    <mergeCell ref="C5:D5"/>
    <mergeCell ref="C6:D6"/>
    <mergeCell ref="B7:B8"/>
    <mergeCell ref="C7:D7"/>
    <mergeCell ref="C8:D8"/>
    <mergeCell ref="B9:B10"/>
    <mergeCell ref="C9:D9"/>
    <mergeCell ref="C10:D10"/>
    <mergeCell ref="A36:A38"/>
    <mergeCell ref="B36:D36"/>
    <mergeCell ref="B37:D37"/>
    <mergeCell ref="B38:D38"/>
    <mergeCell ref="B35:D35"/>
    <mergeCell ref="A19:A35"/>
    <mergeCell ref="B19:D19"/>
    <mergeCell ref="B22:D22"/>
    <mergeCell ref="B20:D20"/>
    <mergeCell ref="B21:D21"/>
    <mergeCell ref="B24:D24"/>
    <mergeCell ref="B25:D25"/>
    <mergeCell ref="B26:D26"/>
    <mergeCell ref="B27:D27"/>
    <mergeCell ref="B28:D28"/>
    <mergeCell ref="B29:D29"/>
    <mergeCell ref="A39:A42"/>
    <mergeCell ref="B39:D39"/>
    <mergeCell ref="B40:D40"/>
    <mergeCell ref="B41:D41"/>
    <mergeCell ref="B42:D42"/>
    <mergeCell ref="A50:A51"/>
    <mergeCell ref="B50:F50"/>
    <mergeCell ref="A43:A44"/>
    <mergeCell ref="B43:D43"/>
    <mergeCell ref="B44:D44"/>
    <mergeCell ref="A45:A49"/>
    <mergeCell ref="B45:D45"/>
    <mergeCell ref="B46:D46"/>
    <mergeCell ref="B49:D49"/>
    <mergeCell ref="B47:D47"/>
    <mergeCell ref="B48:D48"/>
    <mergeCell ref="G50:I50"/>
    <mergeCell ref="B51:F51"/>
    <mergeCell ref="G51:I51"/>
    <mergeCell ref="B30:D30"/>
    <mergeCell ref="B31:D31"/>
    <mergeCell ref="B32:D32"/>
    <mergeCell ref="B33:D33"/>
    <mergeCell ref="B34:D34"/>
  </mergeCells>
  <phoneticPr fontId="6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6EF5-FBBF-4280-84E7-A669A90C5B29}">
  <dimension ref="A1:I53"/>
  <sheetViews>
    <sheetView topLeftCell="A10" workbookViewId="0">
      <selection activeCell="C15" sqref="C15"/>
    </sheetView>
  </sheetViews>
  <sheetFormatPr defaultColWidth="9" defaultRowHeight="16.3" x14ac:dyDescent="0.3"/>
  <cols>
    <col min="1" max="1" width="9" style="4"/>
    <col min="2" max="2" width="15" style="5" customWidth="1"/>
    <col min="3" max="3" width="10.84375" style="5" customWidth="1"/>
    <col min="4" max="4" width="28.3046875" style="5" customWidth="1"/>
    <col min="5" max="6" width="9" style="5"/>
    <col min="7" max="7" width="15.84375" style="5" customWidth="1"/>
    <col min="8" max="8" width="9" style="5"/>
    <col min="9" max="9" width="27" style="5" bestFit="1" customWidth="1"/>
    <col min="10" max="16384" width="9" style="5"/>
  </cols>
  <sheetData>
    <row r="1" spans="1:9" x14ac:dyDescent="0.3">
      <c r="A1" s="63" t="s">
        <v>117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0</v>
      </c>
      <c r="B2" s="23" t="s">
        <v>1</v>
      </c>
      <c r="C2" s="62" t="s">
        <v>2</v>
      </c>
      <c r="D2" s="62"/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</row>
    <row r="3" spans="1:9" x14ac:dyDescent="0.3">
      <c r="A3" s="65"/>
      <c r="B3" s="77">
        <v>44501</v>
      </c>
      <c r="C3" s="54" t="s">
        <v>82</v>
      </c>
      <c r="D3" s="54"/>
      <c r="E3" s="22">
        <v>720</v>
      </c>
      <c r="F3" s="22">
        <v>50</v>
      </c>
      <c r="G3" s="22" t="s">
        <v>8</v>
      </c>
      <c r="H3" s="22">
        <f t="shared" ref="H3:H10" si="0">E3*F3</f>
        <v>36000</v>
      </c>
      <c r="I3" s="22"/>
    </row>
    <row r="4" spans="1:9" x14ac:dyDescent="0.3">
      <c r="A4" s="65"/>
      <c r="B4" s="78"/>
      <c r="C4" s="52" t="s">
        <v>9</v>
      </c>
      <c r="D4" s="52"/>
      <c r="E4" s="22">
        <v>68</v>
      </c>
      <c r="F4" s="22">
        <v>50</v>
      </c>
      <c r="G4" s="22" t="s">
        <v>8</v>
      </c>
      <c r="H4" s="22">
        <f t="shared" si="0"/>
        <v>3400</v>
      </c>
      <c r="I4" s="22"/>
    </row>
    <row r="5" spans="1:9" x14ac:dyDescent="0.3">
      <c r="A5" s="65"/>
      <c r="B5" s="77">
        <v>44502</v>
      </c>
      <c r="C5" s="54" t="s">
        <v>82</v>
      </c>
      <c r="D5" s="54"/>
      <c r="E5" s="22">
        <v>720</v>
      </c>
      <c r="F5" s="22">
        <v>50</v>
      </c>
      <c r="G5" s="22" t="s">
        <v>8</v>
      </c>
      <c r="H5" s="22">
        <f t="shared" si="0"/>
        <v>36000</v>
      </c>
      <c r="I5" s="22"/>
    </row>
    <row r="6" spans="1:9" x14ac:dyDescent="0.3">
      <c r="A6" s="65"/>
      <c r="B6" s="78"/>
      <c r="C6" s="52" t="s">
        <v>9</v>
      </c>
      <c r="D6" s="52"/>
      <c r="E6" s="22">
        <v>68</v>
      </c>
      <c r="F6" s="22">
        <v>50</v>
      </c>
      <c r="G6" s="22" t="s">
        <v>8</v>
      </c>
      <c r="H6" s="22">
        <f t="shared" si="0"/>
        <v>3400</v>
      </c>
      <c r="I6" s="22"/>
    </row>
    <row r="7" spans="1:9" x14ac:dyDescent="0.3">
      <c r="A7" s="65"/>
      <c r="B7" s="77">
        <v>44503</v>
      </c>
      <c r="C7" s="54" t="s">
        <v>82</v>
      </c>
      <c r="D7" s="54"/>
      <c r="E7" s="22">
        <v>720</v>
      </c>
      <c r="F7" s="22">
        <v>50</v>
      </c>
      <c r="G7" s="22" t="s">
        <v>8</v>
      </c>
      <c r="H7" s="22">
        <f t="shared" si="0"/>
        <v>36000</v>
      </c>
      <c r="I7" s="22"/>
    </row>
    <row r="8" spans="1:9" x14ac:dyDescent="0.3">
      <c r="A8" s="65"/>
      <c r="B8" s="78"/>
      <c r="C8" s="52" t="s">
        <v>9</v>
      </c>
      <c r="D8" s="52"/>
      <c r="E8" s="22">
        <v>68</v>
      </c>
      <c r="F8" s="22">
        <v>50</v>
      </c>
      <c r="G8" s="22" t="s">
        <v>8</v>
      </c>
      <c r="H8" s="22">
        <f t="shared" si="0"/>
        <v>3400</v>
      </c>
      <c r="I8" s="22"/>
    </row>
    <row r="9" spans="1:9" x14ac:dyDescent="0.3">
      <c r="A9" s="65"/>
      <c r="B9" s="77">
        <v>44504</v>
      </c>
      <c r="C9" s="54" t="s">
        <v>82</v>
      </c>
      <c r="D9" s="54"/>
      <c r="E9" s="22">
        <v>720</v>
      </c>
      <c r="F9" s="22">
        <v>50</v>
      </c>
      <c r="G9" s="22" t="s">
        <v>8</v>
      </c>
      <c r="H9" s="22">
        <f t="shared" si="0"/>
        <v>36000</v>
      </c>
      <c r="I9" s="22"/>
    </row>
    <row r="10" spans="1:9" x14ac:dyDescent="0.3">
      <c r="A10" s="65"/>
      <c r="B10" s="78"/>
      <c r="C10" s="52" t="s">
        <v>9</v>
      </c>
      <c r="D10" s="52"/>
      <c r="E10" s="22">
        <v>68</v>
      </c>
      <c r="F10" s="22">
        <v>50</v>
      </c>
      <c r="G10" s="22" t="s">
        <v>8</v>
      </c>
      <c r="H10" s="22">
        <f t="shared" si="0"/>
        <v>3400</v>
      </c>
      <c r="I10" s="22"/>
    </row>
    <row r="11" spans="1:9" x14ac:dyDescent="0.3">
      <c r="A11" s="64" t="s">
        <v>11</v>
      </c>
      <c r="B11" s="23" t="s">
        <v>12</v>
      </c>
      <c r="C11" s="23" t="s">
        <v>13</v>
      </c>
      <c r="D11" s="23" t="s">
        <v>14</v>
      </c>
      <c r="E11" s="23" t="s">
        <v>3</v>
      </c>
      <c r="F11" s="23" t="s">
        <v>4</v>
      </c>
      <c r="G11" s="23" t="s">
        <v>5</v>
      </c>
      <c r="H11" s="23" t="s">
        <v>6</v>
      </c>
      <c r="I11" s="23" t="s">
        <v>7</v>
      </c>
    </row>
    <row r="12" spans="1:9" x14ac:dyDescent="0.3">
      <c r="A12" s="65"/>
      <c r="B12" s="7">
        <v>44501</v>
      </c>
      <c r="C12" s="22" t="s">
        <v>15</v>
      </c>
      <c r="D12" s="8" t="s">
        <v>81</v>
      </c>
      <c r="E12" s="9">
        <v>2500</v>
      </c>
      <c r="F12" s="22">
        <v>5</v>
      </c>
      <c r="G12" s="22" t="s">
        <v>16</v>
      </c>
      <c r="H12" s="22">
        <f t="shared" ref="H12:H19" si="1">E12*F12</f>
        <v>12500</v>
      </c>
      <c r="I12" s="22"/>
    </row>
    <row r="13" spans="1:9" x14ac:dyDescent="0.3">
      <c r="A13" s="65"/>
      <c r="B13" s="7">
        <v>44502</v>
      </c>
      <c r="C13" s="22" t="s">
        <v>17</v>
      </c>
      <c r="D13" s="8" t="s">
        <v>84</v>
      </c>
      <c r="E13" s="9">
        <v>3000</v>
      </c>
      <c r="F13" s="22">
        <v>5</v>
      </c>
      <c r="G13" s="22" t="s">
        <v>16</v>
      </c>
      <c r="H13" s="22">
        <f t="shared" si="1"/>
        <v>15000</v>
      </c>
      <c r="I13" s="22"/>
    </row>
    <row r="14" spans="1:9" x14ac:dyDescent="0.3">
      <c r="A14" s="65"/>
      <c r="B14" s="7">
        <v>44502</v>
      </c>
      <c r="C14" s="22" t="s">
        <v>15</v>
      </c>
      <c r="D14" s="8" t="s">
        <v>81</v>
      </c>
      <c r="E14" s="9">
        <v>268</v>
      </c>
      <c r="F14" s="22">
        <v>50</v>
      </c>
      <c r="G14" s="22" t="s">
        <v>58</v>
      </c>
      <c r="H14" s="22">
        <f t="shared" si="1"/>
        <v>13400</v>
      </c>
      <c r="I14" s="22"/>
    </row>
    <row r="15" spans="1:9" x14ac:dyDescent="0.3">
      <c r="A15" s="65"/>
      <c r="B15" s="7">
        <v>44503</v>
      </c>
      <c r="C15" s="22" t="s">
        <v>17</v>
      </c>
      <c r="D15" s="8" t="s">
        <v>98</v>
      </c>
      <c r="E15" s="9">
        <v>2000</v>
      </c>
      <c r="F15" s="22">
        <v>5</v>
      </c>
      <c r="G15" s="22" t="s">
        <v>16</v>
      </c>
      <c r="H15" s="22">
        <f t="shared" si="1"/>
        <v>10000</v>
      </c>
      <c r="I15" s="22"/>
    </row>
    <row r="16" spans="1:9" x14ac:dyDescent="0.3">
      <c r="A16" s="65"/>
      <c r="B16" s="7">
        <v>44503</v>
      </c>
      <c r="C16" s="22" t="s">
        <v>15</v>
      </c>
      <c r="D16" s="8" t="s">
        <v>82</v>
      </c>
      <c r="E16" s="9">
        <v>268</v>
      </c>
      <c r="F16" s="22">
        <v>50</v>
      </c>
      <c r="G16" s="22" t="s">
        <v>58</v>
      </c>
      <c r="H16" s="22">
        <f t="shared" si="1"/>
        <v>13400</v>
      </c>
      <c r="I16" s="22"/>
    </row>
    <row r="17" spans="1:9" x14ac:dyDescent="0.3">
      <c r="A17" s="65"/>
      <c r="B17" s="7">
        <v>44504</v>
      </c>
      <c r="C17" s="22" t="s">
        <v>17</v>
      </c>
      <c r="D17" s="8" t="s">
        <v>99</v>
      </c>
      <c r="E17" s="9">
        <v>268</v>
      </c>
      <c r="F17" s="22">
        <v>50</v>
      </c>
      <c r="G17" s="22" t="s">
        <v>100</v>
      </c>
      <c r="H17" s="22">
        <f t="shared" si="1"/>
        <v>13400</v>
      </c>
      <c r="I17" s="22"/>
    </row>
    <row r="18" spans="1:9" x14ac:dyDescent="0.3">
      <c r="A18" s="65"/>
      <c r="B18" s="7">
        <v>44504</v>
      </c>
      <c r="C18" s="22" t="s">
        <v>15</v>
      </c>
      <c r="D18" s="8" t="s">
        <v>81</v>
      </c>
      <c r="E18" s="9">
        <v>3000</v>
      </c>
      <c r="F18" s="22">
        <v>5</v>
      </c>
      <c r="G18" s="22" t="s">
        <v>16</v>
      </c>
      <c r="H18" s="22">
        <f t="shared" si="1"/>
        <v>15000</v>
      </c>
      <c r="I18" s="22"/>
    </row>
    <row r="19" spans="1:9" x14ac:dyDescent="0.3">
      <c r="A19" s="76"/>
      <c r="B19" s="7"/>
      <c r="C19" s="22"/>
      <c r="D19" s="8" t="s">
        <v>106</v>
      </c>
      <c r="E19" s="9">
        <v>500</v>
      </c>
      <c r="F19" s="22">
        <v>100</v>
      </c>
      <c r="G19" s="22" t="s">
        <v>107</v>
      </c>
      <c r="H19" s="22">
        <f t="shared" si="1"/>
        <v>50000</v>
      </c>
      <c r="I19" s="22"/>
    </row>
    <row r="20" spans="1:9" x14ac:dyDescent="0.3">
      <c r="A20" s="64" t="s">
        <v>19</v>
      </c>
      <c r="B20" s="62" t="s">
        <v>20</v>
      </c>
      <c r="C20" s="62"/>
      <c r="D20" s="62"/>
      <c r="E20" s="23" t="s">
        <v>3</v>
      </c>
      <c r="F20" s="23" t="s">
        <v>4</v>
      </c>
      <c r="G20" s="23" t="s">
        <v>5</v>
      </c>
      <c r="H20" s="23" t="s">
        <v>6</v>
      </c>
      <c r="I20" s="23" t="s">
        <v>7</v>
      </c>
    </row>
    <row r="21" spans="1:9" x14ac:dyDescent="0.3">
      <c r="A21" s="65"/>
      <c r="B21" s="66" t="s">
        <v>90</v>
      </c>
      <c r="C21" s="66"/>
      <c r="D21" s="66"/>
      <c r="E21" s="21">
        <v>125</v>
      </c>
      <c r="F21" s="21">
        <v>64</v>
      </c>
      <c r="G21" s="21" t="s">
        <v>18</v>
      </c>
      <c r="H21" s="21">
        <f>E21*F21</f>
        <v>8000</v>
      </c>
      <c r="I21" s="25" t="s">
        <v>63</v>
      </c>
    </row>
    <row r="22" spans="1:9" x14ac:dyDescent="0.3">
      <c r="A22" s="65"/>
      <c r="B22" s="66" t="s">
        <v>91</v>
      </c>
      <c r="C22" s="66"/>
      <c r="D22" s="66"/>
      <c r="E22" s="22">
        <v>100</v>
      </c>
      <c r="F22" s="22">
        <v>50</v>
      </c>
      <c r="G22" s="22" t="s">
        <v>18</v>
      </c>
      <c r="H22" s="22">
        <f>E22*F22</f>
        <v>5000</v>
      </c>
      <c r="I22" s="22"/>
    </row>
    <row r="23" spans="1:9" x14ac:dyDescent="0.3">
      <c r="A23" s="65"/>
      <c r="B23" s="54" t="s">
        <v>101</v>
      </c>
      <c r="C23" s="54"/>
      <c r="D23" s="54"/>
      <c r="E23" s="21">
        <v>40</v>
      </c>
      <c r="F23" s="21">
        <v>64</v>
      </c>
      <c r="G23" s="21" t="s">
        <v>18</v>
      </c>
      <c r="H23" s="21">
        <f>E23*F23</f>
        <v>2560</v>
      </c>
      <c r="I23" s="25" t="s">
        <v>63</v>
      </c>
    </row>
    <row r="24" spans="1:9" x14ac:dyDescent="0.3">
      <c r="A24" s="65"/>
      <c r="B24" s="54" t="s">
        <v>190</v>
      </c>
      <c r="C24" s="54"/>
      <c r="D24" s="54"/>
      <c r="E24" s="31">
        <v>3000</v>
      </c>
      <c r="F24" s="31">
        <v>3</v>
      </c>
      <c r="G24" s="31" t="s">
        <v>183</v>
      </c>
      <c r="H24" s="31">
        <f t="shared" ref="H24" si="2">E24*F24</f>
        <v>9000</v>
      </c>
      <c r="I24" s="31"/>
    </row>
    <row r="25" spans="1:9" x14ac:dyDescent="0.3">
      <c r="A25" s="65"/>
      <c r="B25" s="67" t="s">
        <v>92</v>
      </c>
      <c r="C25" s="68"/>
      <c r="D25" s="69"/>
      <c r="E25" s="22">
        <v>288</v>
      </c>
      <c r="F25" s="22">
        <v>64</v>
      </c>
      <c r="G25" s="22" t="s">
        <v>58</v>
      </c>
      <c r="H25" s="22">
        <f>E25*F25</f>
        <v>18432</v>
      </c>
      <c r="I25" s="25" t="s">
        <v>63</v>
      </c>
    </row>
    <row r="26" spans="1:9" x14ac:dyDescent="0.3">
      <c r="A26" s="65"/>
      <c r="B26" s="67" t="s">
        <v>186</v>
      </c>
      <c r="C26" s="68"/>
      <c r="D26" s="69"/>
      <c r="E26" s="22">
        <v>500</v>
      </c>
      <c r="F26" s="22">
        <v>50</v>
      </c>
      <c r="G26" s="22" t="s">
        <v>18</v>
      </c>
      <c r="H26" s="22">
        <f>E26*F26</f>
        <v>25000</v>
      </c>
      <c r="I26" s="22"/>
    </row>
    <row r="27" spans="1:9" x14ac:dyDescent="0.3">
      <c r="A27" s="65"/>
      <c r="B27" s="54" t="s">
        <v>210</v>
      </c>
      <c r="C27" s="54"/>
      <c r="D27" s="54"/>
      <c r="E27" s="31">
        <v>50000</v>
      </c>
      <c r="F27" s="31">
        <v>1</v>
      </c>
      <c r="G27" s="31" t="s">
        <v>177</v>
      </c>
      <c r="H27" s="31">
        <f t="shared" ref="H27:H30" si="3">E27*F27</f>
        <v>50000</v>
      </c>
      <c r="I27" s="31" t="s">
        <v>181</v>
      </c>
    </row>
    <row r="28" spans="1:9" x14ac:dyDescent="0.3">
      <c r="A28" s="65"/>
      <c r="B28" s="54" t="s">
        <v>182</v>
      </c>
      <c r="C28" s="54"/>
      <c r="D28" s="54"/>
      <c r="E28" s="31">
        <v>5000</v>
      </c>
      <c r="F28" s="31">
        <v>3</v>
      </c>
      <c r="G28" s="31" t="s">
        <v>183</v>
      </c>
      <c r="H28" s="31">
        <f t="shared" si="3"/>
        <v>15000</v>
      </c>
      <c r="I28" s="31"/>
    </row>
    <row r="29" spans="1:9" x14ac:dyDescent="0.3">
      <c r="A29" s="65"/>
      <c r="B29" s="67" t="s">
        <v>188</v>
      </c>
      <c r="C29" s="68"/>
      <c r="D29" s="68"/>
      <c r="E29" s="22">
        <v>600</v>
      </c>
      <c r="F29" s="22">
        <v>50</v>
      </c>
      <c r="G29" s="22" t="s">
        <v>189</v>
      </c>
      <c r="H29" s="21">
        <f>E29*F29</f>
        <v>30000</v>
      </c>
      <c r="I29" s="22"/>
    </row>
    <row r="30" spans="1:9" x14ac:dyDescent="0.3">
      <c r="A30" s="65"/>
      <c r="B30" s="54" t="s">
        <v>102</v>
      </c>
      <c r="C30" s="54"/>
      <c r="D30" s="54"/>
      <c r="E30" s="22">
        <v>30000</v>
      </c>
      <c r="F30" s="22">
        <v>1</v>
      </c>
      <c r="G30" s="22" t="s">
        <v>187</v>
      </c>
      <c r="H30" s="22">
        <f t="shared" si="3"/>
        <v>30000</v>
      </c>
      <c r="I30" s="22"/>
    </row>
    <row r="31" spans="1:9" x14ac:dyDescent="0.3">
      <c r="A31" s="65"/>
      <c r="B31" s="83" t="s">
        <v>103</v>
      </c>
      <c r="C31" s="83"/>
      <c r="D31" s="84"/>
      <c r="E31" s="22">
        <v>90</v>
      </c>
      <c r="F31" s="21">
        <v>64</v>
      </c>
      <c r="G31" s="21" t="s">
        <v>18</v>
      </c>
      <c r="H31" s="21">
        <f>E31*F31</f>
        <v>5760</v>
      </c>
      <c r="I31" s="25" t="s">
        <v>63</v>
      </c>
    </row>
    <row r="32" spans="1:9" x14ac:dyDescent="0.3">
      <c r="A32" s="65"/>
      <c r="B32" s="54" t="s">
        <v>202</v>
      </c>
      <c r="C32" s="54"/>
      <c r="D32" s="67"/>
      <c r="E32" s="31">
        <v>20000</v>
      </c>
      <c r="F32" s="30">
        <v>1</v>
      </c>
      <c r="G32" s="29" t="s">
        <v>184</v>
      </c>
      <c r="H32" s="30">
        <f>E32*F32</f>
        <v>20000</v>
      </c>
      <c r="I32" s="29"/>
    </row>
    <row r="33" spans="1:9" x14ac:dyDescent="0.3">
      <c r="A33" s="65"/>
      <c r="B33" s="67" t="s">
        <v>104</v>
      </c>
      <c r="C33" s="68"/>
      <c r="D33" s="68"/>
      <c r="E33" s="22">
        <v>120</v>
      </c>
      <c r="F33" s="21">
        <v>64</v>
      </c>
      <c r="G33" s="21" t="s">
        <v>18</v>
      </c>
      <c r="H33" s="21">
        <f>E33*F33</f>
        <v>7680</v>
      </c>
      <c r="I33" s="25" t="s">
        <v>63</v>
      </c>
    </row>
    <row r="34" spans="1:9" x14ac:dyDescent="0.3">
      <c r="A34" s="65"/>
      <c r="B34" s="67" t="s">
        <v>105</v>
      </c>
      <c r="C34" s="68"/>
      <c r="D34" s="68"/>
      <c r="E34" s="41">
        <v>2000</v>
      </c>
      <c r="F34" s="41">
        <v>30</v>
      </c>
      <c r="G34" s="41" t="s">
        <v>172</v>
      </c>
      <c r="H34" s="41">
        <f t="shared" ref="H34" si="4">E34*F34</f>
        <v>60000</v>
      </c>
      <c r="I34" s="41"/>
    </row>
    <row r="35" spans="1:9" x14ac:dyDescent="0.3">
      <c r="A35" s="76"/>
      <c r="B35" s="67" t="s">
        <v>108</v>
      </c>
      <c r="C35" s="68"/>
      <c r="D35" s="68"/>
      <c r="E35" s="22">
        <v>500</v>
      </c>
      <c r="F35" s="22">
        <v>50</v>
      </c>
      <c r="G35" s="22" t="s">
        <v>100</v>
      </c>
      <c r="H35" s="21">
        <f t="shared" ref="H35" si="5">E35*F35</f>
        <v>25000</v>
      </c>
      <c r="I35" s="22"/>
    </row>
    <row r="36" spans="1:9" x14ac:dyDescent="0.3">
      <c r="A36" s="79" t="s">
        <v>42</v>
      </c>
      <c r="B36" s="80" t="s">
        <v>23</v>
      </c>
      <c r="C36" s="81"/>
      <c r="D36" s="82"/>
      <c r="E36" s="23" t="s">
        <v>3</v>
      </c>
      <c r="F36" s="23" t="s">
        <v>4</v>
      </c>
      <c r="G36" s="23" t="s">
        <v>5</v>
      </c>
      <c r="H36" s="23" t="s">
        <v>6</v>
      </c>
      <c r="I36" s="23" t="s">
        <v>7</v>
      </c>
    </row>
    <row r="37" spans="1:9" x14ac:dyDescent="0.3">
      <c r="A37" s="79"/>
      <c r="B37" s="54" t="s">
        <v>171</v>
      </c>
      <c r="C37" s="54"/>
      <c r="D37" s="54"/>
      <c r="E37" s="22">
        <v>900</v>
      </c>
      <c r="F37" s="22">
        <v>9</v>
      </c>
      <c r="G37" s="22" t="s">
        <v>24</v>
      </c>
      <c r="H37" s="22">
        <f t="shared" ref="H37:H43" si="6">E37*F37</f>
        <v>8100</v>
      </c>
      <c r="I37" s="22"/>
    </row>
    <row r="38" spans="1:9" x14ac:dyDescent="0.3">
      <c r="A38" s="79"/>
      <c r="B38" s="54" t="s">
        <v>96</v>
      </c>
      <c r="C38" s="54"/>
      <c r="D38" s="54"/>
      <c r="E38" s="22">
        <v>900</v>
      </c>
      <c r="F38" s="22">
        <v>9</v>
      </c>
      <c r="G38" s="22" t="s">
        <v>24</v>
      </c>
      <c r="H38" s="22">
        <f t="shared" si="6"/>
        <v>8100</v>
      </c>
      <c r="I38" s="22"/>
    </row>
    <row r="39" spans="1:9" x14ac:dyDescent="0.3">
      <c r="A39" s="79" t="s">
        <v>25</v>
      </c>
      <c r="B39" s="62" t="s">
        <v>20</v>
      </c>
      <c r="C39" s="62"/>
      <c r="D39" s="62"/>
      <c r="E39" s="23" t="s">
        <v>3</v>
      </c>
      <c r="F39" s="23" t="s">
        <v>4</v>
      </c>
      <c r="G39" s="23" t="s">
        <v>5</v>
      </c>
      <c r="H39" s="23" t="s">
        <v>6</v>
      </c>
      <c r="I39" s="23" t="s">
        <v>7</v>
      </c>
    </row>
    <row r="40" spans="1:9" x14ac:dyDescent="0.3">
      <c r="A40" s="79"/>
      <c r="B40" s="52" t="s">
        <v>26</v>
      </c>
      <c r="C40" s="52"/>
      <c r="D40" s="52"/>
      <c r="E40" s="21">
        <v>600</v>
      </c>
      <c r="F40" s="21">
        <v>4</v>
      </c>
      <c r="G40" s="21" t="s">
        <v>18</v>
      </c>
      <c r="H40" s="21">
        <f t="shared" si="6"/>
        <v>2400</v>
      </c>
      <c r="I40" s="21"/>
    </row>
    <row r="41" spans="1:9" x14ac:dyDescent="0.3">
      <c r="A41" s="79"/>
      <c r="B41" s="51" t="s">
        <v>213</v>
      </c>
      <c r="C41" s="52"/>
      <c r="D41" s="52"/>
      <c r="E41" s="21">
        <v>3500</v>
      </c>
      <c r="F41" s="21">
        <v>7</v>
      </c>
      <c r="G41" s="21" t="s">
        <v>18</v>
      </c>
      <c r="H41" s="21">
        <f t="shared" si="6"/>
        <v>24500</v>
      </c>
      <c r="I41" s="25"/>
    </row>
    <row r="42" spans="1:9" x14ac:dyDescent="0.3">
      <c r="A42" s="79"/>
      <c r="B42" s="52" t="s">
        <v>27</v>
      </c>
      <c r="C42" s="52"/>
      <c r="D42" s="52"/>
      <c r="E42" s="30">
        <v>50</v>
      </c>
      <c r="F42" s="30">
        <v>640</v>
      </c>
      <c r="G42" s="30" t="s">
        <v>28</v>
      </c>
      <c r="H42" s="30">
        <f t="shared" si="6"/>
        <v>32000</v>
      </c>
      <c r="I42" s="29" t="s">
        <v>179</v>
      </c>
    </row>
    <row r="43" spans="1:9" x14ac:dyDescent="0.3">
      <c r="A43" s="79"/>
      <c r="B43" s="52" t="s">
        <v>29</v>
      </c>
      <c r="C43" s="52"/>
      <c r="D43" s="52"/>
      <c r="E43" s="30">
        <v>300</v>
      </c>
      <c r="F43" s="30">
        <v>140</v>
      </c>
      <c r="G43" s="30" t="s">
        <v>30</v>
      </c>
      <c r="H43" s="30">
        <f t="shared" si="6"/>
        <v>42000</v>
      </c>
      <c r="I43" s="29" t="s">
        <v>180</v>
      </c>
    </row>
    <row r="44" spans="1:9" s="3" customFormat="1" x14ac:dyDescent="0.3">
      <c r="A44" s="61" t="s">
        <v>31</v>
      </c>
      <c r="B44" s="47" t="s">
        <v>20</v>
      </c>
      <c r="C44" s="47"/>
      <c r="D44" s="47"/>
      <c r="E44" s="20" t="s">
        <v>3</v>
      </c>
      <c r="F44" s="20" t="s">
        <v>4</v>
      </c>
      <c r="G44" s="20" t="s">
        <v>5</v>
      </c>
      <c r="H44" s="20" t="s">
        <v>6</v>
      </c>
      <c r="I44" s="20" t="s">
        <v>7</v>
      </c>
    </row>
    <row r="45" spans="1:9" s="3" customFormat="1" x14ac:dyDescent="0.3">
      <c r="A45" s="61"/>
      <c r="B45" s="58" t="s">
        <v>32</v>
      </c>
      <c r="C45" s="49"/>
      <c r="D45" s="50"/>
      <c r="E45" s="32">
        <v>8000</v>
      </c>
      <c r="F45" s="21">
        <v>1</v>
      </c>
      <c r="G45" s="21" t="s">
        <v>33</v>
      </c>
      <c r="H45" s="21">
        <f>E45*F45</f>
        <v>8000</v>
      </c>
      <c r="I45" s="21" t="s">
        <v>43</v>
      </c>
    </row>
    <row r="46" spans="1:9" x14ac:dyDescent="0.3">
      <c r="A46" s="64" t="s">
        <v>35</v>
      </c>
      <c r="B46" s="80" t="s">
        <v>20</v>
      </c>
      <c r="C46" s="81"/>
      <c r="D46" s="82"/>
      <c r="E46" s="23" t="s">
        <v>3</v>
      </c>
      <c r="F46" s="23" t="s">
        <v>4</v>
      </c>
      <c r="G46" s="23" t="s">
        <v>5</v>
      </c>
      <c r="H46" s="23" t="s">
        <v>6</v>
      </c>
      <c r="I46" s="23" t="s">
        <v>7</v>
      </c>
    </row>
    <row r="47" spans="1:9" x14ac:dyDescent="0.3">
      <c r="A47" s="65"/>
      <c r="B47" s="67" t="s">
        <v>36</v>
      </c>
      <c r="C47" s="68"/>
      <c r="D47" s="69"/>
      <c r="E47" s="18">
        <v>80</v>
      </c>
      <c r="F47" s="18">
        <v>64</v>
      </c>
      <c r="G47" s="18" t="s">
        <v>18</v>
      </c>
      <c r="H47" s="21">
        <f>E47*F47</f>
        <v>5120</v>
      </c>
      <c r="I47" s="18" t="s">
        <v>37</v>
      </c>
    </row>
    <row r="48" spans="1:9" x14ac:dyDescent="0.3">
      <c r="A48" s="65"/>
      <c r="B48" s="67" t="s">
        <v>110</v>
      </c>
      <c r="C48" s="68"/>
      <c r="D48" s="69"/>
      <c r="E48" s="18">
        <v>6000</v>
      </c>
      <c r="F48" s="18">
        <v>50</v>
      </c>
      <c r="G48" s="28" t="s">
        <v>109</v>
      </c>
      <c r="H48" s="21">
        <f>E48*F48</f>
        <v>300000</v>
      </c>
      <c r="I48" s="18"/>
    </row>
    <row r="49" spans="1:9" x14ac:dyDescent="0.3">
      <c r="A49" s="65"/>
      <c r="B49" s="51" t="s">
        <v>167</v>
      </c>
      <c r="C49" s="52"/>
      <c r="D49" s="52"/>
      <c r="E49" s="18">
        <v>600</v>
      </c>
      <c r="F49" s="18">
        <v>10</v>
      </c>
      <c r="G49" s="28" t="s">
        <v>169</v>
      </c>
      <c r="H49" s="21">
        <f t="shared" ref="H49:H50" si="7">E49*F49</f>
        <v>6000</v>
      </c>
      <c r="I49" s="28" t="s">
        <v>170</v>
      </c>
    </row>
    <row r="50" spans="1:9" x14ac:dyDescent="0.3">
      <c r="A50" s="65"/>
      <c r="B50" s="51" t="s">
        <v>168</v>
      </c>
      <c r="C50" s="52"/>
      <c r="D50" s="52"/>
      <c r="E50" s="18">
        <v>2000</v>
      </c>
      <c r="F50" s="18">
        <v>2</v>
      </c>
      <c r="G50" s="18" t="s">
        <v>18</v>
      </c>
      <c r="H50" s="21">
        <f t="shared" si="7"/>
        <v>4000</v>
      </c>
      <c r="I50" s="18"/>
    </row>
    <row r="51" spans="1:9" x14ac:dyDescent="0.3">
      <c r="A51" s="76"/>
      <c r="B51" s="67" t="s">
        <v>38</v>
      </c>
      <c r="C51" s="68"/>
      <c r="D51" s="69"/>
      <c r="E51" s="22">
        <f>SUM(H3:H50)</f>
        <v>1051952</v>
      </c>
      <c r="F51" s="11">
        <v>0.1</v>
      </c>
      <c r="G51" s="22" t="s">
        <v>21</v>
      </c>
      <c r="H51" s="22">
        <f>E51*F51</f>
        <v>105195.20000000001</v>
      </c>
      <c r="I51" s="11">
        <v>0.1</v>
      </c>
    </row>
    <row r="52" spans="1:9" x14ac:dyDescent="0.3">
      <c r="A52" s="64" t="s">
        <v>39</v>
      </c>
      <c r="B52" s="70">
        <f>SUM(H3:H51)</f>
        <v>1157147.2</v>
      </c>
      <c r="C52" s="71"/>
      <c r="D52" s="71"/>
      <c r="E52" s="71"/>
      <c r="F52" s="72"/>
      <c r="G52" s="55" t="s">
        <v>40</v>
      </c>
      <c r="H52" s="56"/>
      <c r="I52" s="57"/>
    </row>
    <row r="53" spans="1:9" x14ac:dyDescent="0.3">
      <c r="A53" s="76"/>
      <c r="B53" s="73">
        <f>B52*1.06</f>
        <v>1226576.0320000001</v>
      </c>
      <c r="C53" s="74"/>
      <c r="D53" s="74"/>
      <c r="E53" s="74"/>
      <c r="F53" s="75"/>
      <c r="G53" s="55" t="s">
        <v>41</v>
      </c>
      <c r="H53" s="56"/>
      <c r="I53" s="57"/>
    </row>
  </sheetData>
  <mergeCells count="58">
    <mergeCell ref="A1:I1"/>
    <mergeCell ref="A2:A10"/>
    <mergeCell ref="C2:D2"/>
    <mergeCell ref="B3:B4"/>
    <mergeCell ref="C3:D3"/>
    <mergeCell ref="C4:D4"/>
    <mergeCell ref="B5:B6"/>
    <mergeCell ref="C5:D5"/>
    <mergeCell ref="C6:D6"/>
    <mergeCell ref="B7:B8"/>
    <mergeCell ref="C7:D7"/>
    <mergeCell ref="C8:D8"/>
    <mergeCell ref="B9:B10"/>
    <mergeCell ref="C9:D9"/>
    <mergeCell ref="C10:D10"/>
    <mergeCell ref="A36:A38"/>
    <mergeCell ref="B36:D36"/>
    <mergeCell ref="B37:D37"/>
    <mergeCell ref="B38:D38"/>
    <mergeCell ref="B20:D20"/>
    <mergeCell ref="B21:D21"/>
    <mergeCell ref="B22:D22"/>
    <mergeCell ref="B23:D23"/>
    <mergeCell ref="B25:D25"/>
    <mergeCell ref="B26:D26"/>
    <mergeCell ref="B27:D27"/>
    <mergeCell ref="B28:D28"/>
    <mergeCell ref="B30:D30"/>
    <mergeCell ref="B24:D24"/>
    <mergeCell ref="B29:D29"/>
    <mergeCell ref="B42:D42"/>
    <mergeCell ref="B43:D43"/>
    <mergeCell ref="B41:D41"/>
    <mergeCell ref="B31:D31"/>
    <mergeCell ref="B32:D32"/>
    <mergeCell ref="B33:D33"/>
    <mergeCell ref="B34:D34"/>
    <mergeCell ref="A11:A19"/>
    <mergeCell ref="A20:A35"/>
    <mergeCell ref="B35:D35"/>
    <mergeCell ref="B48:D48"/>
    <mergeCell ref="B49:D49"/>
    <mergeCell ref="A44:A45"/>
    <mergeCell ref="B44:D44"/>
    <mergeCell ref="B45:D45"/>
    <mergeCell ref="A46:A51"/>
    <mergeCell ref="B46:D46"/>
    <mergeCell ref="B47:D47"/>
    <mergeCell ref="B51:D51"/>
    <mergeCell ref="B50:D50"/>
    <mergeCell ref="A39:A43"/>
    <mergeCell ref="B39:D39"/>
    <mergeCell ref="B40:D40"/>
    <mergeCell ref="A52:A53"/>
    <mergeCell ref="B52:F52"/>
    <mergeCell ref="G52:I52"/>
    <mergeCell ref="B53:F53"/>
    <mergeCell ref="G53:I53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2B6E-47E1-4A2E-89BF-DC2C0D517847}">
  <dimension ref="A1:I49"/>
  <sheetViews>
    <sheetView topLeftCell="A10" workbookViewId="0">
      <selection activeCell="C14" sqref="C14"/>
    </sheetView>
  </sheetViews>
  <sheetFormatPr defaultColWidth="9" defaultRowHeight="16.3" x14ac:dyDescent="0.3"/>
  <cols>
    <col min="1" max="1" width="9" style="4"/>
    <col min="2" max="2" width="15" style="5" customWidth="1"/>
    <col min="3" max="3" width="10.84375" style="5" customWidth="1"/>
    <col min="4" max="4" width="25.3046875" style="5" customWidth="1"/>
    <col min="5" max="6" width="9" style="5"/>
    <col min="7" max="7" width="15.84375" style="5" customWidth="1"/>
    <col min="8" max="8" width="9" style="5"/>
    <col min="9" max="9" width="27" style="5" bestFit="1" customWidth="1"/>
    <col min="10" max="16384" width="9" style="5"/>
  </cols>
  <sheetData>
    <row r="1" spans="1:9" x14ac:dyDescent="0.3">
      <c r="A1" s="63" t="s">
        <v>118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0</v>
      </c>
      <c r="B2" s="23" t="s">
        <v>1</v>
      </c>
      <c r="C2" s="62" t="s">
        <v>2</v>
      </c>
      <c r="D2" s="62"/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</row>
    <row r="3" spans="1:9" x14ac:dyDescent="0.3">
      <c r="A3" s="65"/>
      <c r="B3" s="77">
        <v>44515</v>
      </c>
      <c r="C3" s="54" t="s">
        <v>119</v>
      </c>
      <c r="D3" s="54"/>
      <c r="E3" s="22">
        <v>600</v>
      </c>
      <c r="F3" s="22">
        <v>50</v>
      </c>
      <c r="G3" s="22" t="s">
        <v>8</v>
      </c>
      <c r="H3" s="22">
        <f t="shared" ref="H3:H10" si="0">E3*F3</f>
        <v>30000</v>
      </c>
      <c r="I3" s="22"/>
    </row>
    <row r="4" spans="1:9" x14ac:dyDescent="0.3">
      <c r="A4" s="65"/>
      <c r="B4" s="78"/>
      <c r="C4" s="52" t="s">
        <v>9</v>
      </c>
      <c r="D4" s="52"/>
      <c r="E4" s="22">
        <v>68</v>
      </c>
      <c r="F4" s="22">
        <v>50</v>
      </c>
      <c r="G4" s="22" t="s">
        <v>8</v>
      </c>
      <c r="H4" s="22">
        <f t="shared" si="0"/>
        <v>3400</v>
      </c>
      <c r="I4" s="22"/>
    </row>
    <row r="5" spans="1:9" x14ac:dyDescent="0.3">
      <c r="A5" s="65"/>
      <c r="B5" s="77">
        <v>44516</v>
      </c>
      <c r="C5" s="54" t="s">
        <v>120</v>
      </c>
      <c r="D5" s="54"/>
      <c r="E5" s="22">
        <v>500</v>
      </c>
      <c r="F5" s="22">
        <v>50</v>
      </c>
      <c r="G5" s="22" t="s">
        <v>8</v>
      </c>
      <c r="H5" s="22">
        <f t="shared" si="0"/>
        <v>25000</v>
      </c>
      <c r="I5" s="22"/>
    </row>
    <row r="6" spans="1:9" x14ac:dyDescent="0.3">
      <c r="A6" s="65"/>
      <c r="B6" s="78"/>
      <c r="C6" s="52" t="s">
        <v>9</v>
      </c>
      <c r="D6" s="52"/>
      <c r="E6" s="22">
        <v>58</v>
      </c>
      <c r="F6" s="22">
        <v>50</v>
      </c>
      <c r="G6" s="22" t="s">
        <v>8</v>
      </c>
      <c r="H6" s="22">
        <f t="shared" si="0"/>
        <v>2900</v>
      </c>
      <c r="I6" s="22"/>
    </row>
    <row r="7" spans="1:9" x14ac:dyDescent="0.3">
      <c r="A7" s="65"/>
      <c r="B7" s="77">
        <v>44517</v>
      </c>
      <c r="C7" s="54" t="s">
        <v>121</v>
      </c>
      <c r="D7" s="54"/>
      <c r="E7" s="22">
        <v>550</v>
      </c>
      <c r="F7" s="22">
        <v>50</v>
      </c>
      <c r="G7" s="22" t="s">
        <v>8</v>
      </c>
      <c r="H7" s="22">
        <f t="shared" si="0"/>
        <v>27500</v>
      </c>
      <c r="I7" s="22"/>
    </row>
    <row r="8" spans="1:9" x14ac:dyDescent="0.3">
      <c r="A8" s="65"/>
      <c r="B8" s="78"/>
      <c r="C8" s="52" t="s">
        <v>9</v>
      </c>
      <c r="D8" s="52"/>
      <c r="E8" s="22">
        <v>58</v>
      </c>
      <c r="F8" s="22">
        <v>50</v>
      </c>
      <c r="G8" s="22" t="s">
        <v>8</v>
      </c>
      <c r="H8" s="22">
        <f t="shared" si="0"/>
        <v>2900</v>
      </c>
      <c r="I8" s="22"/>
    </row>
    <row r="9" spans="1:9" x14ac:dyDescent="0.3">
      <c r="A9" s="65"/>
      <c r="B9" s="77">
        <v>44518</v>
      </c>
      <c r="C9" s="54" t="s">
        <v>122</v>
      </c>
      <c r="D9" s="54"/>
      <c r="E9" s="22">
        <v>636</v>
      </c>
      <c r="F9" s="22">
        <v>50</v>
      </c>
      <c r="G9" s="22" t="s">
        <v>8</v>
      </c>
      <c r="H9" s="22">
        <f t="shared" si="0"/>
        <v>31800</v>
      </c>
      <c r="I9" s="22"/>
    </row>
    <row r="10" spans="1:9" x14ac:dyDescent="0.3">
      <c r="A10" s="65"/>
      <c r="B10" s="78"/>
      <c r="C10" s="52" t="s">
        <v>9</v>
      </c>
      <c r="D10" s="52"/>
      <c r="E10" s="22">
        <v>68</v>
      </c>
      <c r="F10" s="22">
        <v>50</v>
      </c>
      <c r="G10" s="22" t="s">
        <v>8</v>
      </c>
      <c r="H10" s="22">
        <f t="shared" si="0"/>
        <v>3400</v>
      </c>
      <c r="I10" s="22"/>
    </row>
    <row r="11" spans="1:9" x14ac:dyDescent="0.3">
      <c r="A11" s="79" t="s">
        <v>11</v>
      </c>
      <c r="B11" s="23" t="s">
        <v>12</v>
      </c>
      <c r="C11" s="23" t="s">
        <v>13</v>
      </c>
      <c r="D11" s="23" t="s">
        <v>14</v>
      </c>
      <c r="E11" s="23" t="s">
        <v>3</v>
      </c>
      <c r="F11" s="23" t="s">
        <v>4</v>
      </c>
      <c r="G11" s="23" t="s">
        <v>5</v>
      </c>
      <c r="H11" s="23" t="s">
        <v>6</v>
      </c>
      <c r="I11" s="23" t="s">
        <v>7</v>
      </c>
    </row>
    <row r="12" spans="1:9" x14ac:dyDescent="0.3">
      <c r="A12" s="79"/>
      <c r="B12" s="7">
        <v>44515</v>
      </c>
      <c r="C12" s="22" t="s">
        <v>15</v>
      </c>
      <c r="D12" s="8" t="s">
        <v>123</v>
      </c>
      <c r="E12" s="9">
        <v>2200</v>
      </c>
      <c r="F12" s="22">
        <v>5</v>
      </c>
      <c r="G12" s="22" t="s">
        <v>16</v>
      </c>
      <c r="H12" s="22">
        <f t="shared" ref="H12:H18" si="1">E12*F12</f>
        <v>11000</v>
      </c>
      <c r="I12" s="22"/>
    </row>
    <row r="13" spans="1:9" x14ac:dyDescent="0.3">
      <c r="A13" s="79"/>
      <c r="B13" s="7">
        <v>44516</v>
      </c>
      <c r="C13" s="22" t="s">
        <v>17</v>
      </c>
      <c r="D13" s="8" t="s">
        <v>124</v>
      </c>
      <c r="E13" s="9">
        <v>1000</v>
      </c>
      <c r="F13" s="22">
        <v>5</v>
      </c>
      <c r="G13" s="22" t="s">
        <v>16</v>
      </c>
      <c r="H13" s="22">
        <f t="shared" si="1"/>
        <v>5000</v>
      </c>
      <c r="I13" s="22"/>
    </row>
    <row r="14" spans="1:9" x14ac:dyDescent="0.3">
      <c r="A14" s="79"/>
      <c r="B14" s="7">
        <v>44516</v>
      </c>
      <c r="C14" s="22" t="s">
        <v>15</v>
      </c>
      <c r="D14" s="8" t="s">
        <v>125</v>
      </c>
      <c r="E14" s="9">
        <v>168</v>
      </c>
      <c r="F14" s="22">
        <v>50</v>
      </c>
      <c r="G14" s="22" t="s">
        <v>58</v>
      </c>
      <c r="H14" s="22">
        <f t="shared" si="1"/>
        <v>8400</v>
      </c>
      <c r="I14" s="22"/>
    </row>
    <row r="15" spans="1:9" x14ac:dyDescent="0.3">
      <c r="A15" s="79"/>
      <c r="B15" s="7">
        <v>44517</v>
      </c>
      <c r="C15" s="22" t="s">
        <v>17</v>
      </c>
      <c r="D15" s="8" t="s">
        <v>126</v>
      </c>
      <c r="E15" s="9">
        <v>1000</v>
      </c>
      <c r="F15" s="22">
        <v>6</v>
      </c>
      <c r="G15" s="22" t="s">
        <v>16</v>
      </c>
      <c r="H15" s="22">
        <f t="shared" si="1"/>
        <v>6000</v>
      </c>
      <c r="I15" s="22"/>
    </row>
    <row r="16" spans="1:9" x14ac:dyDescent="0.3">
      <c r="A16" s="79"/>
      <c r="B16" s="7">
        <v>44517</v>
      </c>
      <c r="C16" s="22" t="s">
        <v>15</v>
      </c>
      <c r="D16" s="8" t="s">
        <v>127</v>
      </c>
      <c r="E16" s="9">
        <v>168</v>
      </c>
      <c r="F16" s="22">
        <v>50</v>
      </c>
      <c r="G16" s="22" t="s">
        <v>58</v>
      </c>
      <c r="H16" s="22">
        <f t="shared" si="1"/>
        <v>8400</v>
      </c>
      <c r="I16" s="22"/>
    </row>
    <row r="17" spans="1:9" x14ac:dyDescent="0.3">
      <c r="A17" s="79"/>
      <c r="B17" s="7">
        <v>44518</v>
      </c>
      <c r="C17" s="22" t="s">
        <v>17</v>
      </c>
      <c r="D17" s="8" t="s">
        <v>128</v>
      </c>
      <c r="E17" s="9">
        <v>1200</v>
      </c>
      <c r="F17" s="22">
        <v>5</v>
      </c>
      <c r="G17" s="22" t="s">
        <v>129</v>
      </c>
      <c r="H17" s="22">
        <f t="shared" si="1"/>
        <v>6000</v>
      </c>
      <c r="I17" s="22"/>
    </row>
    <row r="18" spans="1:9" x14ac:dyDescent="0.3">
      <c r="A18" s="79"/>
      <c r="B18" s="7">
        <v>44518</v>
      </c>
      <c r="C18" s="22" t="s">
        <v>15</v>
      </c>
      <c r="D18" s="8" t="s">
        <v>130</v>
      </c>
      <c r="E18" s="9">
        <v>2200</v>
      </c>
      <c r="F18" s="22">
        <v>5</v>
      </c>
      <c r="G18" s="22" t="s">
        <v>16</v>
      </c>
      <c r="H18" s="22">
        <f t="shared" si="1"/>
        <v>11000</v>
      </c>
      <c r="I18" s="22"/>
    </row>
    <row r="19" spans="1:9" x14ac:dyDescent="0.3">
      <c r="A19" s="79" t="s">
        <v>19</v>
      </c>
      <c r="B19" s="62" t="s">
        <v>20</v>
      </c>
      <c r="C19" s="62"/>
      <c r="D19" s="62"/>
      <c r="E19" s="23" t="s">
        <v>3</v>
      </c>
      <c r="F19" s="23" t="s">
        <v>4</v>
      </c>
      <c r="G19" s="23" t="s">
        <v>5</v>
      </c>
      <c r="H19" s="23" t="s">
        <v>6</v>
      </c>
      <c r="I19" s="23" t="s">
        <v>7</v>
      </c>
    </row>
    <row r="20" spans="1:9" x14ac:dyDescent="0.3">
      <c r="A20" s="79"/>
      <c r="B20" s="66" t="s">
        <v>132</v>
      </c>
      <c r="C20" s="66"/>
      <c r="D20" s="66"/>
      <c r="E20" s="21">
        <v>60</v>
      </c>
      <c r="F20" s="21">
        <v>64</v>
      </c>
      <c r="G20" s="21" t="s">
        <v>18</v>
      </c>
      <c r="H20" s="21">
        <f>E20*F20</f>
        <v>3840</v>
      </c>
      <c r="I20" s="25" t="s">
        <v>63</v>
      </c>
    </row>
    <row r="21" spans="1:9" x14ac:dyDescent="0.3">
      <c r="A21" s="79"/>
      <c r="B21" s="66" t="s">
        <v>133</v>
      </c>
      <c r="C21" s="66"/>
      <c r="D21" s="66"/>
      <c r="E21" s="22">
        <v>15000</v>
      </c>
      <c r="F21" s="22">
        <v>1</v>
      </c>
      <c r="G21" s="22" t="s">
        <v>138</v>
      </c>
      <c r="H21" s="22">
        <f>E21*F21</f>
        <v>15000</v>
      </c>
      <c r="I21" s="22"/>
    </row>
    <row r="22" spans="1:9" x14ac:dyDescent="0.3">
      <c r="A22" s="79"/>
      <c r="B22" s="54" t="s">
        <v>134</v>
      </c>
      <c r="C22" s="54"/>
      <c r="D22" s="54"/>
      <c r="E22" s="21">
        <v>25000</v>
      </c>
      <c r="F22" s="21">
        <v>1</v>
      </c>
      <c r="G22" s="22" t="s">
        <v>138</v>
      </c>
      <c r="H22" s="21">
        <f t="shared" ref="H22:H28" si="2">E22*F22</f>
        <v>25000</v>
      </c>
      <c r="I22" s="25"/>
    </row>
    <row r="23" spans="1:9" x14ac:dyDescent="0.3">
      <c r="A23" s="79"/>
      <c r="B23" s="67" t="s">
        <v>135</v>
      </c>
      <c r="C23" s="68"/>
      <c r="D23" s="69"/>
      <c r="E23" s="21">
        <v>30000</v>
      </c>
      <c r="F23" s="22">
        <v>1</v>
      </c>
      <c r="G23" s="22" t="s">
        <v>138</v>
      </c>
      <c r="H23" s="22">
        <f t="shared" si="2"/>
        <v>30000</v>
      </c>
      <c r="I23" s="25"/>
    </row>
    <row r="24" spans="1:9" x14ac:dyDescent="0.3">
      <c r="A24" s="79"/>
      <c r="B24" s="67" t="s">
        <v>136</v>
      </c>
      <c r="C24" s="68"/>
      <c r="D24" s="69"/>
      <c r="E24" s="22">
        <v>80000</v>
      </c>
      <c r="F24" s="22">
        <v>1</v>
      </c>
      <c r="G24" s="22" t="s">
        <v>138</v>
      </c>
      <c r="H24" s="21">
        <f t="shared" si="2"/>
        <v>80000</v>
      </c>
      <c r="I24" s="22"/>
    </row>
    <row r="25" spans="1:9" x14ac:dyDescent="0.3">
      <c r="A25" s="79"/>
      <c r="B25" s="67" t="s">
        <v>139</v>
      </c>
      <c r="C25" s="68"/>
      <c r="D25" s="69"/>
      <c r="E25" s="22">
        <v>20000</v>
      </c>
      <c r="F25" s="22">
        <v>1</v>
      </c>
      <c r="G25" s="22" t="s">
        <v>138</v>
      </c>
      <c r="H25" s="22">
        <f t="shared" si="2"/>
        <v>20000</v>
      </c>
      <c r="I25" s="22"/>
    </row>
    <row r="26" spans="1:9" x14ac:dyDescent="0.3">
      <c r="A26" s="79"/>
      <c r="B26" s="54" t="s">
        <v>137</v>
      </c>
      <c r="C26" s="54"/>
      <c r="D26" s="54"/>
      <c r="E26" s="22">
        <v>5000</v>
      </c>
      <c r="F26" s="22">
        <v>1</v>
      </c>
      <c r="G26" s="22" t="s">
        <v>138</v>
      </c>
      <c r="H26" s="21">
        <f t="shared" si="2"/>
        <v>5000</v>
      </c>
      <c r="I26" s="22"/>
    </row>
    <row r="27" spans="1:9" x14ac:dyDescent="0.3">
      <c r="A27" s="79"/>
      <c r="B27" s="54" t="s">
        <v>140</v>
      </c>
      <c r="C27" s="54"/>
      <c r="D27" s="54"/>
      <c r="E27" s="22">
        <v>80</v>
      </c>
      <c r="F27" s="22">
        <v>64</v>
      </c>
      <c r="G27" s="22" t="s">
        <v>100</v>
      </c>
      <c r="H27" s="22">
        <f t="shared" si="2"/>
        <v>5120</v>
      </c>
      <c r="I27" s="25" t="s">
        <v>63</v>
      </c>
    </row>
    <row r="28" spans="1:9" x14ac:dyDescent="0.3">
      <c r="A28" s="79"/>
      <c r="B28" s="54" t="s">
        <v>141</v>
      </c>
      <c r="C28" s="54"/>
      <c r="D28" s="54"/>
      <c r="E28" s="22">
        <v>300</v>
      </c>
      <c r="F28" s="22">
        <v>2</v>
      </c>
      <c r="G28" s="22" t="s">
        <v>142</v>
      </c>
      <c r="H28" s="21">
        <f t="shared" si="2"/>
        <v>600</v>
      </c>
      <c r="I28" s="22"/>
    </row>
    <row r="29" spans="1:9" x14ac:dyDescent="0.3">
      <c r="A29" s="79"/>
      <c r="B29" s="83" t="s">
        <v>143</v>
      </c>
      <c r="C29" s="83"/>
      <c r="D29" s="84"/>
      <c r="E29" s="22">
        <v>180</v>
      </c>
      <c r="F29" s="21">
        <v>50</v>
      </c>
      <c r="G29" s="21" t="s">
        <v>18</v>
      </c>
      <c r="H29" s="21">
        <f>E29*F29</f>
        <v>9000</v>
      </c>
      <c r="I29" s="25" t="s">
        <v>63</v>
      </c>
    </row>
    <row r="30" spans="1:9" x14ac:dyDescent="0.3">
      <c r="A30" s="79"/>
      <c r="B30" s="83" t="s">
        <v>205</v>
      </c>
      <c r="C30" s="83"/>
      <c r="D30" s="84"/>
      <c r="E30" s="34">
        <v>50000</v>
      </c>
      <c r="F30" s="32">
        <v>1</v>
      </c>
      <c r="G30" s="33" t="s">
        <v>138</v>
      </c>
      <c r="H30" s="32">
        <f>E30*F30</f>
        <v>50000</v>
      </c>
      <c r="I30" s="33"/>
    </row>
    <row r="31" spans="1:9" x14ac:dyDescent="0.3">
      <c r="A31" s="79"/>
      <c r="B31" s="54" t="s">
        <v>144</v>
      </c>
      <c r="C31" s="54"/>
      <c r="D31" s="67"/>
      <c r="E31" s="22">
        <v>55</v>
      </c>
      <c r="F31" s="21">
        <v>64</v>
      </c>
      <c r="G31" s="25" t="s">
        <v>100</v>
      </c>
      <c r="H31" s="21">
        <f>E31*F31</f>
        <v>3520</v>
      </c>
      <c r="I31" s="25"/>
    </row>
    <row r="32" spans="1:9" x14ac:dyDescent="0.3">
      <c r="A32" s="79" t="s">
        <v>42</v>
      </c>
      <c r="B32" s="62" t="s">
        <v>23</v>
      </c>
      <c r="C32" s="62"/>
      <c r="D32" s="62"/>
      <c r="E32" s="23" t="s">
        <v>3</v>
      </c>
      <c r="F32" s="23" t="s">
        <v>4</v>
      </c>
      <c r="G32" s="23" t="s">
        <v>5</v>
      </c>
      <c r="H32" s="23" t="s">
        <v>6</v>
      </c>
      <c r="I32" s="23" t="s">
        <v>7</v>
      </c>
    </row>
    <row r="33" spans="1:9" x14ac:dyDescent="0.3">
      <c r="A33" s="79"/>
      <c r="B33" s="54" t="s">
        <v>145</v>
      </c>
      <c r="C33" s="54"/>
      <c r="D33" s="54"/>
      <c r="E33" s="22">
        <v>900</v>
      </c>
      <c r="F33" s="22">
        <v>9</v>
      </c>
      <c r="G33" s="22" t="s">
        <v>24</v>
      </c>
      <c r="H33" s="22">
        <f t="shared" ref="H33:H39" si="3">E33*F33</f>
        <v>8100</v>
      </c>
      <c r="I33" s="22"/>
    </row>
    <row r="34" spans="1:9" x14ac:dyDescent="0.3">
      <c r="A34" s="79"/>
      <c r="B34" s="54" t="s">
        <v>146</v>
      </c>
      <c r="C34" s="54"/>
      <c r="D34" s="54"/>
      <c r="E34" s="22">
        <v>900</v>
      </c>
      <c r="F34" s="22">
        <v>9</v>
      </c>
      <c r="G34" s="22" t="s">
        <v>24</v>
      </c>
      <c r="H34" s="22">
        <f t="shared" si="3"/>
        <v>8100</v>
      </c>
      <c r="I34" s="22"/>
    </row>
    <row r="35" spans="1:9" x14ac:dyDescent="0.3">
      <c r="A35" s="79" t="s">
        <v>25</v>
      </c>
      <c r="B35" s="62" t="s">
        <v>20</v>
      </c>
      <c r="C35" s="62"/>
      <c r="D35" s="62"/>
      <c r="E35" s="23" t="s">
        <v>3</v>
      </c>
      <c r="F35" s="23" t="s">
        <v>4</v>
      </c>
      <c r="G35" s="23" t="s">
        <v>5</v>
      </c>
      <c r="H35" s="23" t="s">
        <v>6</v>
      </c>
      <c r="I35" s="23" t="s">
        <v>7</v>
      </c>
    </row>
    <row r="36" spans="1:9" x14ac:dyDescent="0.3">
      <c r="A36" s="79"/>
      <c r="B36" s="52" t="s">
        <v>26</v>
      </c>
      <c r="C36" s="52"/>
      <c r="D36" s="52"/>
      <c r="E36" s="21">
        <v>600</v>
      </c>
      <c r="F36" s="21">
        <v>4</v>
      </c>
      <c r="G36" s="21" t="s">
        <v>18</v>
      </c>
      <c r="H36" s="21">
        <f t="shared" si="3"/>
        <v>2400</v>
      </c>
      <c r="I36" s="21"/>
    </row>
    <row r="37" spans="1:9" x14ac:dyDescent="0.3">
      <c r="A37" s="79"/>
      <c r="B37" s="51" t="s">
        <v>213</v>
      </c>
      <c r="C37" s="52"/>
      <c r="D37" s="52"/>
      <c r="E37" s="21">
        <v>3500</v>
      </c>
      <c r="F37" s="21">
        <v>7</v>
      </c>
      <c r="G37" s="21" t="s">
        <v>18</v>
      </c>
      <c r="H37" s="21">
        <f t="shared" si="3"/>
        <v>24500</v>
      </c>
      <c r="I37" s="25"/>
    </row>
    <row r="38" spans="1:9" x14ac:dyDescent="0.3">
      <c r="A38" s="79"/>
      <c r="B38" s="52" t="s">
        <v>27</v>
      </c>
      <c r="C38" s="52"/>
      <c r="D38" s="52"/>
      <c r="E38" s="30">
        <v>50</v>
      </c>
      <c r="F38" s="30">
        <v>560</v>
      </c>
      <c r="G38" s="30" t="s">
        <v>28</v>
      </c>
      <c r="H38" s="30">
        <f t="shared" si="3"/>
        <v>28000</v>
      </c>
      <c r="I38" s="29" t="s">
        <v>175</v>
      </c>
    </row>
    <row r="39" spans="1:9" x14ac:dyDescent="0.3">
      <c r="A39" s="79"/>
      <c r="B39" s="52" t="s">
        <v>29</v>
      </c>
      <c r="C39" s="52"/>
      <c r="D39" s="52"/>
      <c r="E39" s="30">
        <v>300</v>
      </c>
      <c r="F39" s="30">
        <v>126</v>
      </c>
      <c r="G39" s="30" t="s">
        <v>30</v>
      </c>
      <c r="H39" s="30">
        <f t="shared" si="3"/>
        <v>37800</v>
      </c>
      <c r="I39" s="29" t="s">
        <v>176</v>
      </c>
    </row>
    <row r="40" spans="1:9" s="3" customFormat="1" x14ac:dyDescent="0.3">
      <c r="A40" s="61" t="s">
        <v>31</v>
      </c>
      <c r="B40" s="47" t="s">
        <v>20</v>
      </c>
      <c r="C40" s="47"/>
      <c r="D40" s="47"/>
      <c r="E40" s="20" t="s">
        <v>3</v>
      </c>
      <c r="F40" s="20" t="s">
        <v>4</v>
      </c>
      <c r="G40" s="20" t="s">
        <v>5</v>
      </c>
      <c r="H40" s="20" t="s">
        <v>6</v>
      </c>
      <c r="I40" s="20" t="s">
        <v>7</v>
      </c>
    </row>
    <row r="41" spans="1:9" s="3" customFormat="1" x14ac:dyDescent="0.3">
      <c r="A41" s="61"/>
      <c r="B41" s="58" t="s">
        <v>32</v>
      </c>
      <c r="C41" s="49"/>
      <c r="D41" s="50"/>
      <c r="E41" s="32">
        <v>8000</v>
      </c>
      <c r="F41" s="21">
        <v>1</v>
      </c>
      <c r="G41" s="21" t="s">
        <v>33</v>
      </c>
      <c r="H41" s="21">
        <f>E41*F41</f>
        <v>8000</v>
      </c>
      <c r="I41" s="21" t="s">
        <v>43</v>
      </c>
    </row>
    <row r="42" spans="1:9" x14ac:dyDescent="0.3">
      <c r="A42" s="64" t="s">
        <v>35</v>
      </c>
      <c r="B42" s="80" t="s">
        <v>20</v>
      </c>
      <c r="C42" s="81"/>
      <c r="D42" s="82"/>
      <c r="E42" s="23" t="s">
        <v>3</v>
      </c>
      <c r="F42" s="23" t="s">
        <v>4</v>
      </c>
      <c r="G42" s="23" t="s">
        <v>5</v>
      </c>
      <c r="H42" s="23" t="s">
        <v>6</v>
      </c>
      <c r="I42" s="23" t="s">
        <v>7</v>
      </c>
    </row>
    <row r="43" spans="1:9" x14ac:dyDescent="0.3">
      <c r="A43" s="65"/>
      <c r="B43" s="67" t="s">
        <v>36</v>
      </c>
      <c r="C43" s="68"/>
      <c r="D43" s="69"/>
      <c r="E43" s="18">
        <v>80</v>
      </c>
      <c r="F43" s="18">
        <v>64</v>
      </c>
      <c r="G43" s="18" t="s">
        <v>18</v>
      </c>
      <c r="H43" s="21">
        <f>E43*F43</f>
        <v>5120</v>
      </c>
      <c r="I43" s="18" t="s">
        <v>37</v>
      </c>
    </row>
    <row r="44" spans="1:9" x14ac:dyDescent="0.3">
      <c r="A44" s="65"/>
      <c r="B44" s="67" t="s">
        <v>131</v>
      </c>
      <c r="C44" s="68"/>
      <c r="D44" s="69"/>
      <c r="E44" s="18">
        <v>268</v>
      </c>
      <c r="F44" s="18">
        <v>50</v>
      </c>
      <c r="G44" s="28" t="s">
        <v>100</v>
      </c>
      <c r="H44" s="21">
        <f t="shared" ref="H44:H47" si="4">E44*F44</f>
        <v>13400</v>
      </c>
      <c r="I44" s="18"/>
    </row>
    <row r="45" spans="1:9" x14ac:dyDescent="0.3">
      <c r="A45" s="65"/>
      <c r="B45" s="51" t="s">
        <v>167</v>
      </c>
      <c r="C45" s="52"/>
      <c r="D45" s="52"/>
      <c r="E45" s="18">
        <v>600</v>
      </c>
      <c r="F45" s="18">
        <v>10</v>
      </c>
      <c r="G45" s="28" t="s">
        <v>169</v>
      </c>
      <c r="H45" s="21">
        <f t="shared" si="4"/>
        <v>6000</v>
      </c>
      <c r="I45" s="28" t="s">
        <v>170</v>
      </c>
    </row>
    <row r="46" spans="1:9" x14ac:dyDescent="0.3">
      <c r="A46" s="65"/>
      <c r="B46" s="51" t="s">
        <v>168</v>
      </c>
      <c r="C46" s="52"/>
      <c r="D46" s="52"/>
      <c r="E46" s="18">
        <v>2000</v>
      </c>
      <c r="F46" s="18">
        <v>2</v>
      </c>
      <c r="G46" s="18" t="s">
        <v>18</v>
      </c>
      <c r="H46" s="21">
        <f t="shared" si="4"/>
        <v>4000</v>
      </c>
      <c r="I46" s="18"/>
    </row>
    <row r="47" spans="1:9" x14ac:dyDescent="0.3">
      <c r="A47" s="76"/>
      <c r="B47" s="67" t="s">
        <v>38</v>
      </c>
      <c r="C47" s="68"/>
      <c r="D47" s="69"/>
      <c r="E47" s="22">
        <f>SUM(H3:H46)</f>
        <v>575200</v>
      </c>
      <c r="F47" s="11">
        <v>0.1</v>
      </c>
      <c r="G47" s="22" t="s">
        <v>21</v>
      </c>
      <c r="H47" s="21">
        <f t="shared" si="4"/>
        <v>57520</v>
      </c>
      <c r="I47" s="11">
        <v>0.1</v>
      </c>
    </row>
    <row r="48" spans="1:9" x14ac:dyDescent="0.3">
      <c r="A48" s="64" t="s">
        <v>39</v>
      </c>
      <c r="B48" s="70">
        <f>SUM(H3:H47)</f>
        <v>632720</v>
      </c>
      <c r="C48" s="71"/>
      <c r="D48" s="71"/>
      <c r="E48" s="71"/>
      <c r="F48" s="72"/>
      <c r="G48" s="55" t="s">
        <v>40</v>
      </c>
      <c r="H48" s="56"/>
      <c r="I48" s="57"/>
    </row>
    <row r="49" spans="1:9" x14ac:dyDescent="0.3">
      <c r="A49" s="76"/>
      <c r="B49" s="73">
        <f>B48*1.06</f>
        <v>670683.20000000007</v>
      </c>
      <c r="C49" s="74"/>
      <c r="D49" s="74"/>
      <c r="E49" s="74"/>
      <c r="F49" s="75"/>
      <c r="G49" s="55" t="s">
        <v>41</v>
      </c>
      <c r="H49" s="56"/>
      <c r="I49" s="57"/>
    </row>
  </sheetData>
  <mergeCells count="55">
    <mergeCell ref="B9:B10"/>
    <mergeCell ref="C9:D9"/>
    <mergeCell ref="B28:D28"/>
    <mergeCell ref="B29:D29"/>
    <mergeCell ref="B27:D27"/>
    <mergeCell ref="A11:A18"/>
    <mergeCell ref="A1:I1"/>
    <mergeCell ref="A2:A10"/>
    <mergeCell ref="C2:D2"/>
    <mergeCell ref="B3:B4"/>
    <mergeCell ref="C3:D3"/>
    <mergeCell ref="C4:D4"/>
    <mergeCell ref="B5:B6"/>
    <mergeCell ref="C5:D5"/>
    <mergeCell ref="C6:D6"/>
    <mergeCell ref="B7:B8"/>
    <mergeCell ref="C7:D7"/>
    <mergeCell ref="C8:D8"/>
    <mergeCell ref="B39:D39"/>
    <mergeCell ref="B37:D37"/>
    <mergeCell ref="C10:D10"/>
    <mergeCell ref="A32:A34"/>
    <mergeCell ref="B32:D32"/>
    <mergeCell ref="B33:D33"/>
    <mergeCell ref="B34:D34"/>
    <mergeCell ref="A19:A31"/>
    <mergeCell ref="B19:D19"/>
    <mergeCell ref="B20:D20"/>
    <mergeCell ref="B21:D21"/>
    <mergeCell ref="B22:D22"/>
    <mergeCell ref="B23:D23"/>
    <mergeCell ref="B24:D24"/>
    <mergeCell ref="B25:D25"/>
    <mergeCell ref="B26:D26"/>
    <mergeCell ref="B30:D30"/>
    <mergeCell ref="B44:D44"/>
    <mergeCell ref="B45:D45"/>
    <mergeCell ref="B46:D46"/>
    <mergeCell ref="A40:A41"/>
    <mergeCell ref="B40:D40"/>
    <mergeCell ref="B41:D41"/>
    <mergeCell ref="A42:A47"/>
    <mergeCell ref="B42:D42"/>
    <mergeCell ref="B43:D43"/>
    <mergeCell ref="B47:D47"/>
    <mergeCell ref="B31:D31"/>
    <mergeCell ref="A35:A39"/>
    <mergeCell ref="B35:D35"/>
    <mergeCell ref="B36:D36"/>
    <mergeCell ref="B38:D38"/>
    <mergeCell ref="A48:A49"/>
    <mergeCell ref="B48:F48"/>
    <mergeCell ref="G48:I48"/>
    <mergeCell ref="B49:F49"/>
    <mergeCell ref="G49:I49"/>
  </mergeCells>
  <phoneticPr fontId="6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AA26-9EE0-4916-B2E1-86A814C43C59}">
  <dimension ref="A1:I45"/>
  <sheetViews>
    <sheetView tabSelected="1" topLeftCell="A36" workbookViewId="0">
      <selection activeCell="D16" sqref="D16"/>
    </sheetView>
  </sheetViews>
  <sheetFormatPr defaultColWidth="9" defaultRowHeight="16.3" x14ac:dyDescent="0.3"/>
  <cols>
    <col min="1" max="1" width="9" style="4"/>
    <col min="2" max="2" width="15" style="5" customWidth="1"/>
    <col min="3" max="3" width="10.84375" style="5" customWidth="1"/>
    <col min="4" max="4" width="25.3046875" style="5" customWidth="1"/>
    <col min="5" max="6" width="9" style="5"/>
    <col min="7" max="7" width="15.84375" style="5" customWidth="1"/>
    <col min="8" max="8" width="9" style="5"/>
    <col min="9" max="9" width="27" style="5" bestFit="1" customWidth="1"/>
    <col min="10" max="16384" width="9" style="5"/>
  </cols>
  <sheetData>
    <row r="1" spans="1:9" x14ac:dyDescent="0.3">
      <c r="A1" s="63" t="s">
        <v>147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64" t="s">
        <v>0</v>
      </c>
      <c r="B2" s="23" t="s">
        <v>1</v>
      </c>
      <c r="C2" s="62" t="s">
        <v>2</v>
      </c>
      <c r="D2" s="62"/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</row>
    <row r="3" spans="1:9" x14ac:dyDescent="0.3">
      <c r="A3" s="65"/>
      <c r="B3" s="77">
        <v>44522</v>
      </c>
      <c r="C3" s="54" t="s">
        <v>122</v>
      </c>
      <c r="D3" s="54"/>
      <c r="E3" s="22">
        <v>636</v>
      </c>
      <c r="F3" s="22">
        <v>50</v>
      </c>
      <c r="G3" s="22" t="s">
        <v>8</v>
      </c>
      <c r="H3" s="22">
        <f t="shared" ref="H3:H10" si="0">E3*F3</f>
        <v>31800</v>
      </c>
      <c r="I3" s="22"/>
    </row>
    <row r="4" spans="1:9" x14ac:dyDescent="0.3">
      <c r="A4" s="65"/>
      <c r="B4" s="78"/>
      <c r="C4" s="52" t="s">
        <v>9</v>
      </c>
      <c r="D4" s="52"/>
      <c r="E4" s="22">
        <v>68</v>
      </c>
      <c r="F4" s="22">
        <v>50</v>
      </c>
      <c r="G4" s="22" t="s">
        <v>8</v>
      </c>
      <c r="H4" s="22">
        <f t="shared" si="0"/>
        <v>3400</v>
      </c>
      <c r="I4" s="22"/>
    </row>
    <row r="5" spans="1:9" x14ac:dyDescent="0.3">
      <c r="A5" s="65"/>
      <c r="B5" s="77">
        <v>44523</v>
      </c>
      <c r="C5" s="54" t="s">
        <v>148</v>
      </c>
      <c r="D5" s="54"/>
      <c r="E5" s="22">
        <v>480</v>
      </c>
      <c r="F5" s="22">
        <v>50</v>
      </c>
      <c r="G5" s="22" t="s">
        <v>8</v>
      </c>
      <c r="H5" s="22">
        <f t="shared" si="0"/>
        <v>24000</v>
      </c>
      <c r="I5" s="22"/>
    </row>
    <row r="6" spans="1:9" x14ac:dyDescent="0.3">
      <c r="A6" s="65"/>
      <c r="B6" s="78"/>
      <c r="C6" s="52" t="s">
        <v>9</v>
      </c>
      <c r="D6" s="52"/>
      <c r="E6" s="22">
        <v>58</v>
      </c>
      <c r="F6" s="22">
        <v>50</v>
      </c>
      <c r="G6" s="22" t="s">
        <v>8</v>
      </c>
      <c r="H6" s="22">
        <f t="shared" si="0"/>
        <v>2900</v>
      </c>
      <c r="I6" s="22"/>
    </row>
    <row r="7" spans="1:9" x14ac:dyDescent="0.3">
      <c r="A7" s="65"/>
      <c r="B7" s="77">
        <v>44524</v>
      </c>
      <c r="C7" s="54" t="s">
        <v>149</v>
      </c>
      <c r="D7" s="54"/>
      <c r="E7" s="22">
        <v>480</v>
      </c>
      <c r="F7" s="22">
        <v>50</v>
      </c>
      <c r="G7" s="22" t="s">
        <v>8</v>
      </c>
      <c r="H7" s="22">
        <f t="shared" si="0"/>
        <v>24000</v>
      </c>
      <c r="I7" s="22"/>
    </row>
    <row r="8" spans="1:9" x14ac:dyDescent="0.3">
      <c r="A8" s="65"/>
      <c r="B8" s="78"/>
      <c r="C8" s="52" t="s">
        <v>9</v>
      </c>
      <c r="D8" s="52"/>
      <c r="E8" s="22">
        <v>58</v>
      </c>
      <c r="F8" s="22">
        <v>50</v>
      </c>
      <c r="G8" s="22" t="s">
        <v>8</v>
      </c>
      <c r="H8" s="22">
        <f t="shared" si="0"/>
        <v>2900</v>
      </c>
      <c r="I8" s="22"/>
    </row>
    <row r="9" spans="1:9" x14ac:dyDescent="0.3">
      <c r="A9" s="65"/>
      <c r="B9" s="77">
        <v>44525</v>
      </c>
      <c r="C9" s="54" t="s">
        <v>150</v>
      </c>
      <c r="D9" s="54"/>
      <c r="E9" s="22">
        <v>600</v>
      </c>
      <c r="F9" s="22">
        <v>50</v>
      </c>
      <c r="G9" s="22" t="s">
        <v>8</v>
      </c>
      <c r="H9" s="22">
        <f t="shared" si="0"/>
        <v>30000</v>
      </c>
      <c r="I9" s="22"/>
    </row>
    <row r="10" spans="1:9" x14ac:dyDescent="0.3">
      <c r="A10" s="65"/>
      <c r="B10" s="78"/>
      <c r="C10" s="52" t="s">
        <v>9</v>
      </c>
      <c r="D10" s="52"/>
      <c r="E10" s="22">
        <v>68</v>
      </c>
      <c r="F10" s="22">
        <v>50</v>
      </c>
      <c r="G10" s="22" t="s">
        <v>8</v>
      </c>
      <c r="H10" s="22">
        <f t="shared" si="0"/>
        <v>3400</v>
      </c>
      <c r="I10" s="22"/>
    </row>
    <row r="11" spans="1:9" x14ac:dyDescent="0.3">
      <c r="A11" s="79" t="s">
        <v>11</v>
      </c>
      <c r="B11" s="23" t="s">
        <v>12</v>
      </c>
      <c r="C11" s="23" t="s">
        <v>13</v>
      </c>
      <c r="D11" s="23" t="s">
        <v>14</v>
      </c>
      <c r="E11" s="23" t="s">
        <v>3</v>
      </c>
      <c r="F11" s="23" t="s">
        <v>4</v>
      </c>
      <c r="G11" s="23" t="s">
        <v>5</v>
      </c>
      <c r="H11" s="23" t="s">
        <v>6</v>
      </c>
      <c r="I11" s="23" t="s">
        <v>7</v>
      </c>
    </row>
    <row r="12" spans="1:9" x14ac:dyDescent="0.3">
      <c r="A12" s="79"/>
      <c r="B12" s="7">
        <v>44522</v>
      </c>
      <c r="C12" s="22" t="s">
        <v>15</v>
      </c>
      <c r="D12" s="8" t="s">
        <v>130</v>
      </c>
      <c r="E12" s="9">
        <v>2200</v>
      </c>
      <c r="F12" s="22">
        <v>5</v>
      </c>
      <c r="G12" s="22" t="s">
        <v>16</v>
      </c>
      <c r="H12" s="22">
        <f t="shared" ref="H12:H18" si="1">E12*F12</f>
        <v>11000</v>
      </c>
      <c r="I12" s="22"/>
    </row>
    <row r="13" spans="1:9" x14ac:dyDescent="0.3">
      <c r="A13" s="79"/>
      <c r="B13" s="7">
        <v>44523</v>
      </c>
      <c r="C13" s="22" t="s">
        <v>17</v>
      </c>
      <c r="D13" s="8" t="s">
        <v>151</v>
      </c>
      <c r="E13" s="9">
        <v>1000</v>
      </c>
      <c r="F13" s="22">
        <v>5</v>
      </c>
      <c r="G13" s="22" t="s">
        <v>16</v>
      </c>
      <c r="H13" s="22">
        <f t="shared" si="1"/>
        <v>5000</v>
      </c>
      <c r="I13" s="22"/>
    </row>
    <row r="14" spans="1:9" x14ac:dyDescent="0.3">
      <c r="A14" s="79"/>
      <c r="B14" s="7">
        <v>44523</v>
      </c>
      <c r="C14" s="22" t="s">
        <v>15</v>
      </c>
      <c r="D14" s="8" t="s">
        <v>152</v>
      </c>
      <c r="E14" s="9">
        <v>118</v>
      </c>
      <c r="F14" s="22">
        <v>50</v>
      </c>
      <c r="G14" s="22" t="s">
        <v>58</v>
      </c>
      <c r="H14" s="22">
        <f t="shared" si="1"/>
        <v>5900</v>
      </c>
      <c r="I14" s="22"/>
    </row>
    <row r="15" spans="1:9" x14ac:dyDescent="0.3">
      <c r="A15" s="79"/>
      <c r="B15" s="7">
        <v>44524</v>
      </c>
      <c r="C15" s="22" t="s">
        <v>17</v>
      </c>
      <c r="D15" s="8" t="s">
        <v>153</v>
      </c>
      <c r="E15" s="9">
        <v>1200</v>
      </c>
      <c r="F15" s="22">
        <v>5</v>
      </c>
      <c r="G15" s="22" t="s">
        <v>16</v>
      </c>
      <c r="H15" s="22">
        <f t="shared" si="1"/>
        <v>6000</v>
      </c>
      <c r="I15" s="22"/>
    </row>
    <row r="16" spans="1:9" x14ac:dyDescent="0.3">
      <c r="A16" s="79"/>
      <c r="B16" s="7">
        <v>44524</v>
      </c>
      <c r="C16" s="22" t="s">
        <v>15</v>
      </c>
      <c r="D16" s="8" t="s">
        <v>154</v>
      </c>
      <c r="E16" s="9">
        <v>128</v>
      </c>
      <c r="F16" s="22">
        <v>50</v>
      </c>
      <c r="G16" s="22" t="s">
        <v>58</v>
      </c>
      <c r="H16" s="22">
        <f t="shared" si="1"/>
        <v>6400</v>
      </c>
      <c r="I16" s="22"/>
    </row>
    <row r="17" spans="1:9" x14ac:dyDescent="0.3">
      <c r="A17" s="79"/>
      <c r="B17" s="7">
        <v>44525</v>
      </c>
      <c r="C17" s="22" t="s">
        <v>17</v>
      </c>
      <c r="D17" s="8" t="s">
        <v>155</v>
      </c>
      <c r="E17" s="9">
        <v>1100</v>
      </c>
      <c r="F17" s="22">
        <v>5</v>
      </c>
      <c r="G17" s="22" t="s">
        <v>129</v>
      </c>
      <c r="H17" s="22">
        <f t="shared" si="1"/>
        <v>5500</v>
      </c>
      <c r="I17" s="22"/>
    </row>
    <row r="18" spans="1:9" x14ac:dyDescent="0.3">
      <c r="A18" s="79"/>
      <c r="B18" s="7">
        <v>44525</v>
      </c>
      <c r="C18" s="22" t="s">
        <v>15</v>
      </c>
      <c r="D18" s="8" t="s">
        <v>156</v>
      </c>
      <c r="E18" s="9">
        <v>2500</v>
      </c>
      <c r="F18" s="22">
        <v>5</v>
      </c>
      <c r="G18" s="22" t="s">
        <v>16</v>
      </c>
      <c r="H18" s="22">
        <f t="shared" si="1"/>
        <v>12500</v>
      </c>
      <c r="I18" s="22"/>
    </row>
    <row r="19" spans="1:9" x14ac:dyDescent="0.3">
      <c r="A19" s="79" t="s">
        <v>19</v>
      </c>
      <c r="B19" s="62" t="s">
        <v>20</v>
      </c>
      <c r="C19" s="62"/>
      <c r="D19" s="62"/>
      <c r="E19" s="23" t="s">
        <v>3</v>
      </c>
      <c r="F19" s="23" t="s">
        <v>4</v>
      </c>
      <c r="G19" s="23" t="s">
        <v>5</v>
      </c>
      <c r="H19" s="23" t="s">
        <v>6</v>
      </c>
      <c r="I19" s="23" t="s">
        <v>7</v>
      </c>
    </row>
    <row r="20" spans="1:9" x14ac:dyDescent="0.3">
      <c r="A20" s="79"/>
      <c r="B20" s="66" t="s">
        <v>157</v>
      </c>
      <c r="C20" s="66"/>
      <c r="D20" s="66"/>
      <c r="E20" s="21">
        <v>85</v>
      </c>
      <c r="F20" s="21">
        <v>64</v>
      </c>
      <c r="G20" s="21" t="s">
        <v>18</v>
      </c>
      <c r="H20" s="21">
        <f>E20*F20</f>
        <v>5440</v>
      </c>
      <c r="I20" s="25" t="s">
        <v>63</v>
      </c>
    </row>
    <row r="21" spans="1:9" x14ac:dyDescent="0.3">
      <c r="A21" s="79"/>
      <c r="B21" s="66" t="s">
        <v>158</v>
      </c>
      <c r="C21" s="66"/>
      <c r="D21" s="66"/>
      <c r="E21" s="22">
        <v>500</v>
      </c>
      <c r="F21" s="22">
        <v>2</v>
      </c>
      <c r="G21" s="22" t="s">
        <v>142</v>
      </c>
      <c r="H21" s="22">
        <f>E21*F21</f>
        <v>1000</v>
      </c>
      <c r="I21" s="22"/>
    </row>
    <row r="22" spans="1:9" x14ac:dyDescent="0.3">
      <c r="A22" s="79"/>
      <c r="B22" s="54" t="s">
        <v>159</v>
      </c>
      <c r="C22" s="54"/>
      <c r="D22" s="54"/>
      <c r="E22" s="21">
        <v>12000</v>
      </c>
      <c r="F22" s="21">
        <v>1</v>
      </c>
      <c r="G22" s="22" t="s">
        <v>138</v>
      </c>
      <c r="H22" s="21">
        <f t="shared" ref="H22:H24" si="2">E22*F22</f>
        <v>12000</v>
      </c>
      <c r="I22" s="25"/>
    </row>
    <row r="23" spans="1:9" x14ac:dyDescent="0.3">
      <c r="A23" s="79"/>
      <c r="B23" s="54" t="s">
        <v>161</v>
      </c>
      <c r="C23" s="54"/>
      <c r="D23" s="54"/>
      <c r="E23" s="21">
        <v>20000</v>
      </c>
      <c r="F23" s="21">
        <v>1</v>
      </c>
      <c r="G23" s="22" t="s">
        <v>138</v>
      </c>
      <c r="H23" s="21">
        <f t="shared" si="2"/>
        <v>20000</v>
      </c>
      <c r="I23" s="25"/>
    </row>
    <row r="24" spans="1:9" x14ac:dyDescent="0.3">
      <c r="A24" s="79"/>
      <c r="B24" s="67" t="s">
        <v>160</v>
      </c>
      <c r="C24" s="68"/>
      <c r="D24" s="69"/>
      <c r="E24" s="21">
        <v>350</v>
      </c>
      <c r="F24" s="22">
        <v>50</v>
      </c>
      <c r="G24" s="22" t="s">
        <v>100</v>
      </c>
      <c r="H24" s="22">
        <f t="shared" si="2"/>
        <v>17500</v>
      </c>
      <c r="I24" s="25"/>
    </row>
    <row r="25" spans="1:9" x14ac:dyDescent="0.3">
      <c r="A25" s="79"/>
      <c r="B25" s="67" t="s">
        <v>162</v>
      </c>
      <c r="C25" s="68"/>
      <c r="D25" s="69"/>
      <c r="E25" s="21">
        <v>85</v>
      </c>
      <c r="F25" s="21">
        <v>64</v>
      </c>
      <c r="G25" s="21" t="s">
        <v>18</v>
      </c>
      <c r="H25" s="21">
        <f>E25*F25</f>
        <v>5440</v>
      </c>
      <c r="I25" s="25" t="s">
        <v>63</v>
      </c>
    </row>
    <row r="26" spans="1:9" x14ac:dyDescent="0.3">
      <c r="A26" s="79"/>
      <c r="B26" s="67" t="s">
        <v>163</v>
      </c>
      <c r="C26" s="68"/>
      <c r="D26" s="69"/>
      <c r="E26" s="21">
        <v>104</v>
      </c>
      <c r="F26" s="21">
        <v>64</v>
      </c>
      <c r="G26" s="21" t="s">
        <v>18</v>
      </c>
      <c r="H26" s="21">
        <f>E26*F26</f>
        <v>6656</v>
      </c>
      <c r="I26" s="25" t="s">
        <v>63</v>
      </c>
    </row>
    <row r="27" spans="1:9" x14ac:dyDescent="0.3">
      <c r="A27" s="79"/>
      <c r="B27" s="54" t="s">
        <v>164</v>
      </c>
      <c r="C27" s="54"/>
      <c r="D27" s="54"/>
      <c r="E27" s="34">
        <v>12000</v>
      </c>
      <c r="F27" s="34">
        <v>1</v>
      </c>
      <c r="G27" s="34" t="s">
        <v>138</v>
      </c>
      <c r="H27" s="32">
        <f t="shared" ref="H27:H29" si="3">E27*F27</f>
        <v>12000</v>
      </c>
      <c r="I27" s="33"/>
    </row>
    <row r="28" spans="1:9" x14ac:dyDescent="0.3">
      <c r="A28" s="79"/>
      <c r="B28" s="54" t="s">
        <v>206</v>
      </c>
      <c r="C28" s="54"/>
      <c r="D28" s="54"/>
      <c r="E28" s="34">
        <v>60000</v>
      </c>
      <c r="F28" s="34">
        <v>1</v>
      </c>
      <c r="G28" s="34" t="s">
        <v>138</v>
      </c>
      <c r="H28" s="32">
        <f t="shared" si="3"/>
        <v>60000</v>
      </c>
      <c r="I28" s="34"/>
    </row>
    <row r="29" spans="1:9" x14ac:dyDescent="0.3">
      <c r="A29" s="79"/>
      <c r="B29" s="54" t="s">
        <v>207</v>
      </c>
      <c r="C29" s="54"/>
      <c r="D29" s="54"/>
      <c r="E29" s="22">
        <v>260</v>
      </c>
      <c r="F29" s="22">
        <v>50</v>
      </c>
      <c r="G29" s="22" t="s">
        <v>58</v>
      </c>
      <c r="H29" s="21">
        <f t="shared" si="3"/>
        <v>13000</v>
      </c>
      <c r="I29" s="22"/>
    </row>
    <row r="30" spans="1:9" x14ac:dyDescent="0.3">
      <c r="A30" s="79" t="s">
        <v>42</v>
      </c>
      <c r="B30" s="62" t="s">
        <v>23</v>
      </c>
      <c r="C30" s="62"/>
      <c r="D30" s="62"/>
      <c r="E30" s="23" t="s">
        <v>3</v>
      </c>
      <c r="F30" s="23" t="s">
        <v>4</v>
      </c>
      <c r="G30" s="23" t="s">
        <v>5</v>
      </c>
      <c r="H30" s="23" t="s">
        <v>6</v>
      </c>
      <c r="I30" s="23" t="s">
        <v>7</v>
      </c>
    </row>
    <row r="31" spans="1:9" x14ac:dyDescent="0.3">
      <c r="A31" s="79"/>
      <c r="B31" s="54" t="s">
        <v>165</v>
      </c>
      <c r="C31" s="54"/>
      <c r="D31" s="54"/>
      <c r="E31" s="22">
        <v>900</v>
      </c>
      <c r="F31" s="22">
        <v>9</v>
      </c>
      <c r="G31" s="22" t="s">
        <v>24</v>
      </c>
      <c r="H31" s="22">
        <f t="shared" ref="H31:H36" si="4">E31*F31</f>
        <v>8100</v>
      </c>
      <c r="I31" s="22"/>
    </row>
    <row r="32" spans="1:9" x14ac:dyDescent="0.3">
      <c r="A32" s="79"/>
      <c r="B32" s="54" t="s">
        <v>166</v>
      </c>
      <c r="C32" s="54"/>
      <c r="D32" s="54"/>
      <c r="E32" s="22">
        <v>900</v>
      </c>
      <c r="F32" s="22">
        <v>9</v>
      </c>
      <c r="G32" s="22" t="s">
        <v>24</v>
      </c>
      <c r="H32" s="22">
        <f t="shared" si="4"/>
        <v>8100</v>
      </c>
      <c r="I32" s="22"/>
    </row>
    <row r="33" spans="1:9" x14ac:dyDescent="0.3">
      <c r="A33" s="79" t="s">
        <v>25</v>
      </c>
      <c r="B33" s="62" t="s">
        <v>20</v>
      </c>
      <c r="C33" s="62"/>
      <c r="D33" s="62"/>
      <c r="E33" s="23" t="s">
        <v>3</v>
      </c>
      <c r="F33" s="23" t="s">
        <v>4</v>
      </c>
      <c r="G33" s="23" t="s">
        <v>5</v>
      </c>
      <c r="H33" s="23" t="s">
        <v>6</v>
      </c>
      <c r="I33" s="23" t="s">
        <v>7</v>
      </c>
    </row>
    <row r="34" spans="1:9" x14ac:dyDescent="0.3">
      <c r="A34" s="79"/>
      <c r="B34" s="52" t="s">
        <v>26</v>
      </c>
      <c r="C34" s="52"/>
      <c r="D34" s="52"/>
      <c r="E34" s="21">
        <v>600</v>
      </c>
      <c r="F34" s="21">
        <v>4</v>
      </c>
      <c r="G34" s="21" t="s">
        <v>18</v>
      </c>
      <c r="H34" s="21">
        <f t="shared" si="4"/>
        <v>2400</v>
      </c>
      <c r="I34" s="21"/>
    </row>
    <row r="35" spans="1:9" x14ac:dyDescent="0.3">
      <c r="A35" s="79"/>
      <c r="B35" s="52" t="s">
        <v>27</v>
      </c>
      <c r="C35" s="52"/>
      <c r="D35" s="52"/>
      <c r="E35" s="30">
        <v>50</v>
      </c>
      <c r="F35" s="30">
        <v>560</v>
      </c>
      <c r="G35" s="30" t="s">
        <v>28</v>
      </c>
      <c r="H35" s="30">
        <f t="shared" si="4"/>
        <v>28000</v>
      </c>
      <c r="I35" s="29" t="s">
        <v>175</v>
      </c>
    </row>
    <row r="36" spans="1:9" x14ac:dyDescent="0.3">
      <c r="A36" s="79"/>
      <c r="B36" s="52" t="s">
        <v>29</v>
      </c>
      <c r="C36" s="52"/>
      <c r="D36" s="52"/>
      <c r="E36" s="30">
        <v>300</v>
      </c>
      <c r="F36" s="30">
        <v>126</v>
      </c>
      <c r="G36" s="30" t="s">
        <v>30</v>
      </c>
      <c r="H36" s="30">
        <f t="shared" si="4"/>
        <v>37800</v>
      </c>
      <c r="I36" s="29" t="s">
        <v>176</v>
      </c>
    </row>
    <row r="37" spans="1:9" s="3" customFormat="1" x14ac:dyDescent="0.3">
      <c r="A37" s="61" t="s">
        <v>31</v>
      </c>
      <c r="B37" s="47" t="s">
        <v>20</v>
      </c>
      <c r="C37" s="47"/>
      <c r="D37" s="47"/>
      <c r="E37" s="20" t="s">
        <v>3</v>
      </c>
      <c r="F37" s="20" t="s">
        <v>4</v>
      </c>
      <c r="G37" s="20" t="s">
        <v>5</v>
      </c>
      <c r="H37" s="20" t="s">
        <v>6</v>
      </c>
      <c r="I37" s="20" t="s">
        <v>7</v>
      </c>
    </row>
    <row r="38" spans="1:9" s="3" customFormat="1" x14ac:dyDescent="0.3">
      <c r="A38" s="61"/>
      <c r="B38" s="58" t="s">
        <v>32</v>
      </c>
      <c r="C38" s="49"/>
      <c r="D38" s="50"/>
      <c r="E38" s="21">
        <v>8000</v>
      </c>
      <c r="F38" s="21">
        <v>1</v>
      </c>
      <c r="G38" s="21" t="s">
        <v>33</v>
      </c>
      <c r="H38" s="21">
        <f>E38*F38</f>
        <v>8000</v>
      </c>
      <c r="I38" s="21" t="s">
        <v>43</v>
      </c>
    </row>
    <row r="39" spans="1:9" x14ac:dyDescent="0.3">
      <c r="A39" s="64" t="s">
        <v>35</v>
      </c>
      <c r="B39" s="80" t="s">
        <v>20</v>
      </c>
      <c r="C39" s="81"/>
      <c r="D39" s="82"/>
      <c r="E39" s="23" t="s">
        <v>3</v>
      </c>
      <c r="F39" s="23" t="s">
        <v>4</v>
      </c>
      <c r="G39" s="23" t="s">
        <v>5</v>
      </c>
      <c r="H39" s="23" t="s">
        <v>6</v>
      </c>
      <c r="I39" s="23" t="s">
        <v>7</v>
      </c>
    </row>
    <row r="40" spans="1:9" x14ac:dyDescent="0.3">
      <c r="A40" s="65"/>
      <c r="B40" s="67" t="s">
        <v>36</v>
      </c>
      <c r="C40" s="68"/>
      <c r="D40" s="69"/>
      <c r="E40" s="18">
        <v>80</v>
      </c>
      <c r="F40" s="18">
        <v>64</v>
      </c>
      <c r="G40" s="18" t="s">
        <v>18</v>
      </c>
      <c r="H40" s="21">
        <f>E40*F40</f>
        <v>5120</v>
      </c>
      <c r="I40" s="18" t="s">
        <v>37</v>
      </c>
    </row>
    <row r="41" spans="1:9" x14ac:dyDescent="0.3">
      <c r="A41" s="65"/>
      <c r="B41" s="51" t="s">
        <v>167</v>
      </c>
      <c r="C41" s="52"/>
      <c r="D41" s="52"/>
      <c r="E41" s="18">
        <v>600</v>
      </c>
      <c r="F41" s="18">
        <v>10</v>
      </c>
      <c r="G41" s="28" t="s">
        <v>169</v>
      </c>
      <c r="H41" s="21">
        <f t="shared" ref="H41:H42" si="5">E41*F41</f>
        <v>6000</v>
      </c>
      <c r="I41" s="28" t="s">
        <v>170</v>
      </c>
    </row>
    <row r="42" spans="1:9" x14ac:dyDescent="0.3">
      <c r="A42" s="65"/>
      <c r="B42" s="51" t="s">
        <v>168</v>
      </c>
      <c r="C42" s="52"/>
      <c r="D42" s="52"/>
      <c r="E42" s="18">
        <v>2000</v>
      </c>
      <c r="F42" s="18">
        <v>2</v>
      </c>
      <c r="G42" s="18" t="s">
        <v>18</v>
      </c>
      <c r="H42" s="21">
        <f t="shared" si="5"/>
        <v>4000</v>
      </c>
      <c r="I42" s="18"/>
    </row>
    <row r="43" spans="1:9" x14ac:dyDescent="0.3">
      <c r="A43" s="76"/>
      <c r="B43" s="67" t="s">
        <v>38</v>
      </c>
      <c r="C43" s="68"/>
      <c r="D43" s="69"/>
      <c r="E43" s="22">
        <f>SUM(H3:H42)</f>
        <v>435256</v>
      </c>
      <c r="F43" s="11">
        <v>0.1</v>
      </c>
      <c r="G43" s="22" t="s">
        <v>21</v>
      </c>
      <c r="H43" s="21">
        <f t="shared" ref="H43" si="6">E43*F43</f>
        <v>43525.600000000006</v>
      </c>
      <c r="I43" s="11">
        <v>0.1</v>
      </c>
    </row>
    <row r="44" spans="1:9" x14ac:dyDescent="0.3">
      <c r="A44" s="64" t="s">
        <v>39</v>
      </c>
      <c r="B44" s="70">
        <f>SUM(H3:H43)</f>
        <v>478781.6</v>
      </c>
      <c r="C44" s="71"/>
      <c r="D44" s="71"/>
      <c r="E44" s="71"/>
      <c r="F44" s="72"/>
      <c r="G44" s="55" t="s">
        <v>40</v>
      </c>
      <c r="H44" s="56"/>
      <c r="I44" s="57"/>
    </row>
    <row r="45" spans="1:9" x14ac:dyDescent="0.3">
      <c r="A45" s="76"/>
      <c r="B45" s="73">
        <f>B44*1.06</f>
        <v>507508.49599999998</v>
      </c>
      <c r="C45" s="74"/>
      <c r="D45" s="74"/>
      <c r="E45" s="74"/>
      <c r="F45" s="75"/>
      <c r="G45" s="55" t="s">
        <v>41</v>
      </c>
      <c r="H45" s="56"/>
      <c r="I45" s="57"/>
    </row>
  </sheetData>
  <mergeCells count="51">
    <mergeCell ref="A11:A18"/>
    <mergeCell ref="A1:I1"/>
    <mergeCell ref="A2:A10"/>
    <mergeCell ref="C2:D2"/>
    <mergeCell ref="B3:B4"/>
    <mergeCell ref="C3:D3"/>
    <mergeCell ref="C4:D4"/>
    <mergeCell ref="B5:B6"/>
    <mergeCell ref="C5:D5"/>
    <mergeCell ref="C6:D6"/>
    <mergeCell ref="B7:B8"/>
    <mergeCell ref="C7:D7"/>
    <mergeCell ref="C8:D8"/>
    <mergeCell ref="B9:B10"/>
    <mergeCell ref="C9:D9"/>
    <mergeCell ref="C10:D10"/>
    <mergeCell ref="A30:A32"/>
    <mergeCell ref="B30:D30"/>
    <mergeCell ref="B31:D31"/>
    <mergeCell ref="B32:D32"/>
    <mergeCell ref="A19:A29"/>
    <mergeCell ref="B19:D19"/>
    <mergeCell ref="B20:D20"/>
    <mergeCell ref="B21:D21"/>
    <mergeCell ref="B22:D22"/>
    <mergeCell ref="B24:D24"/>
    <mergeCell ref="B25:D25"/>
    <mergeCell ref="B26:D26"/>
    <mergeCell ref="B29:D29"/>
    <mergeCell ref="B23:D23"/>
    <mergeCell ref="B27:D27"/>
    <mergeCell ref="B28:D28"/>
    <mergeCell ref="B42:D42"/>
    <mergeCell ref="A37:A38"/>
    <mergeCell ref="B37:D37"/>
    <mergeCell ref="B38:D38"/>
    <mergeCell ref="A39:A43"/>
    <mergeCell ref="B39:D39"/>
    <mergeCell ref="B40:D40"/>
    <mergeCell ref="B41:D41"/>
    <mergeCell ref="B43:D43"/>
    <mergeCell ref="A33:A36"/>
    <mergeCell ref="B33:D33"/>
    <mergeCell ref="B34:D34"/>
    <mergeCell ref="B35:D35"/>
    <mergeCell ref="B36:D36"/>
    <mergeCell ref="A44:A45"/>
    <mergeCell ref="B44:F44"/>
    <mergeCell ref="G44:I44"/>
    <mergeCell ref="B45:F45"/>
    <mergeCell ref="G45:I45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第一批</vt:lpstr>
      <vt:lpstr>第二批</vt:lpstr>
      <vt:lpstr>第三批</vt:lpstr>
      <vt:lpstr>第四批 </vt:lpstr>
      <vt:lpstr>第五批</vt:lpstr>
      <vt:lpstr>第六批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2019-11-14T01:40:00Z</dcterms:created>
  <dcterms:modified xsi:type="dcterms:W3CDTF">2021-09-10T02:27:39Z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