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借款报销单" sheetId="3" r:id="rId1"/>
    <sheet name="员工差旅报销单" sheetId="5" r:id="rId2"/>
  </sheets>
  <calcPr calcId="162913"/>
</workbook>
</file>

<file path=xl/calcChain.xml><?xml version="1.0" encoding="utf-8"?>
<calcChain xmlns="http://schemas.openxmlformats.org/spreadsheetml/2006/main">
  <c r="E48" i="3" l="1"/>
  <c r="C48" i="3"/>
  <c r="I30" i="5" l="1"/>
  <c r="J27" i="5"/>
  <c r="J26" i="5"/>
  <c r="J25" i="5"/>
  <c r="F24" i="5"/>
  <c r="I14" i="5"/>
  <c r="G17" i="5" s="1"/>
  <c r="H14" i="5"/>
  <c r="B17" i="5" s="1"/>
  <c r="G14" i="5"/>
  <c r="K17" i="5" l="1"/>
  <c r="F56" i="3" l="1"/>
  <c r="G56" i="3"/>
  <c r="H55" i="3"/>
  <c r="E49" i="3"/>
  <c r="E56" i="3" s="1"/>
  <c r="H49" i="3"/>
  <c r="H50" i="3"/>
  <c r="H51" i="3"/>
  <c r="H52" i="3"/>
  <c r="H53" i="3"/>
  <c r="H54" i="3"/>
  <c r="C56" i="3"/>
  <c r="D56" i="3"/>
  <c r="H48" i="3"/>
  <c r="G48" i="3"/>
  <c r="F48" i="3"/>
  <c r="H56" i="3" l="1"/>
  <c r="H24" i="3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G57" i="3" l="1"/>
  <c r="G62" i="3" s="1"/>
  <c r="H15" i="3"/>
  <c r="H28" i="3"/>
  <c r="H20" i="3"/>
  <c r="C57" i="3"/>
  <c r="D57" i="3"/>
  <c r="H41" i="3"/>
  <c r="F57" i="3"/>
  <c r="E62" i="3" s="1"/>
  <c r="H38" i="3"/>
  <c r="H33" i="3"/>
  <c r="H23" i="3"/>
  <c r="E57" i="3"/>
  <c r="A62" i="3" s="1"/>
  <c r="H12" i="3"/>
  <c r="H57" i="3" l="1"/>
  <c r="C62" i="3" s="1"/>
  <c r="I62" i="3" s="1"/>
</calcChain>
</file>

<file path=xl/sharedStrings.xml><?xml version="1.0" encoding="utf-8"?>
<sst xmlns="http://schemas.openxmlformats.org/spreadsheetml/2006/main" count="129" uniqueCount="114">
  <si>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</si>
  <si>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</si>
  <si>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</si>
  <si>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</si>
  <si>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</si>
  <si>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</si>
  <si>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</si>
  <si>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</si>
  <si>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</si>
  <si>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</si>
  <si>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</si>
  <si>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</si>
  <si>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</si>
  <si>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</si>
  <si>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</si>
  <si>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</si>
  <si>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</si>
  <si>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</si>
  <si>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</si>
  <si>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</si>
  <si>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</si>
  <si>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</si>
  <si>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</si>
  <si>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</si>
  <si>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</si>
  <si>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</si>
  <si>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</si>
  <si>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</si>
  <si>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</si>
  <si>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</si>
  <si>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</si>
  <si>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</si>
  <si>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</si>
  <si>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</si>
  <si>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</si>
  <si>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</si>
  <si>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</si>
  <si>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</si>
  <si>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</si>
  <si>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</si>
  <si>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</si>
  <si>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</si>
  <si>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</si>
  <si>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</si>
  <si>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</si>
  <si>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</si>
  <si>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</si>
  <si>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</si>
  <si>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</si>
  <si>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</si>
  <si>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活动日期：6月19日</t>
    <phoneticPr fontId="1" type="noConversion"/>
  </si>
  <si>
    <t>离境税、落地签签证、小费，写清名单,提供收据并补票或交税</t>
    <phoneticPr fontId="1" type="noConversion"/>
  </si>
  <si>
    <t>Holiday Inn London - Regent's Park
2晚住宿，5间标间，共计1424英镑</t>
    <phoneticPr fontId="1" type="noConversion"/>
  </si>
  <si>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</si>
  <si>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</si>
  <si>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</si>
  <si>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</si>
  <si>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</si>
  <si>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</si>
  <si>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</si>
  <si>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</si>
  <si>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</si>
  <si>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</si>
  <si>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</si>
  <si>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</si>
  <si>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</si>
  <si>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</si>
  <si>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</si>
  <si>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</si>
  <si>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</si>
  <si>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</si>
  <si>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</si>
  <si>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</si>
  <si>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</si>
  <si>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陆野6月23日苏州-上海G7013次列车</t>
    <phoneticPr fontId="1" type="noConversion"/>
  </si>
  <si>
    <t>孙燕6月23日南京南-上海G7229次列车</t>
    <phoneticPr fontId="1" type="noConversion"/>
  </si>
  <si>
    <t>童玉琪6月23日杭州-上海G7360次列车</t>
    <phoneticPr fontId="1" type="noConversion"/>
  </si>
  <si>
    <t>陆野7月1号上海-苏州G7212次列车</t>
    <phoneticPr fontId="1" type="noConversion"/>
  </si>
  <si>
    <t>2顿早餐，9人份</t>
    <phoneticPr fontId="1" type="noConversion"/>
  </si>
  <si>
    <r>
      <t>龙虎风油精9ml，单价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6，数量1</t>
    </r>
    <phoneticPr fontId="1" type="noConversion"/>
  </si>
  <si>
    <r>
      <t>康恩贝肠炎宁片（36片），单价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23，数量1</t>
    </r>
    <phoneticPr fontId="1" type="noConversion"/>
  </si>
  <si>
    <r>
      <t>湿纸巾，单价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15.95，数量1</t>
    </r>
    <phoneticPr fontId="1" type="noConversion"/>
  </si>
  <si>
    <r>
      <t>海诺医用消毒棉片，单价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4.9，数量1</t>
    </r>
    <phoneticPr fontId="1" type="noConversion"/>
  </si>
  <si>
    <r>
      <t>晕车药（6片），单价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16，数量2</t>
    </r>
    <phoneticPr fontId="1" type="noConversion"/>
  </si>
  <si>
    <r>
      <t>swisse褪黑素，单价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155，数量2</t>
    </r>
    <phoneticPr fontId="1" type="noConversion"/>
  </si>
  <si>
    <t>出团药品</t>
    <phoneticPr fontId="1" type="noConversion"/>
  </si>
  <si>
    <t>运费14</t>
    <phoneticPr fontId="1" type="noConversion"/>
  </si>
  <si>
    <t>其他境外备用金（应急）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</si>
  <si>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</si>
  <si>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</si>
  <si>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</si>
  <si>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</si>
  <si>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</si>
  <si>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6.24-7.1</t>
    <phoneticPr fontId="1" type="noConversion"/>
  </si>
  <si>
    <t>团号:</t>
    <phoneticPr fontId="1" type="noConversion"/>
  </si>
  <si>
    <t>HMOA-180623-TLH615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</si>
  <si>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</si>
  <si>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</si>
  <si>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</si>
  <si>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</si>
  <si>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</si>
  <si>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</si>
  <si>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</si>
  <si>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</si>
  <si>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</si>
  <si>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</si>
  <si>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</si>
  <si>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英国</t>
    <phoneticPr fontId="1" type="noConversion"/>
  </si>
  <si>
    <t>6月24-7月1日</t>
    <phoneticPr fontId="1" type="noConversion"/>
  </si>
  <si>
    <t>6月24日周日200元，6月30日周六200元，7月1日周日200元</t>
    <phoneticPr fontId="1" type="noConversion"/>
  </si>
  <si>
    <t>6.24 家—浦东机场T1   183RMB
7.1  浦东机场T1—家     185RMB</t>
    <rPh sb="4" eb="5">
      <t>h'q</t>
    </rPh>
    <rPh sb="6" eb="7">
      <t>huo'che'z</t>
    </rPh>
    <rPh sb="10" eb="11">
      <t>jia</t>
    </rPh>
    <phoneticPr fontId="1" type="noConversion"/>
  </si>
  <si>
    <t>6月26日1顿早餐，9人份，共计36.90英镑</t>
    <phoneticPr fontId="1" type="noConversion"/>
  </si>
  <si>
    <t xml:space="preserve">6.24 共计51RMB 
6.25 共计11.1英镑， 96.35RMB
6.26 共计26.45英镑，229.59RMB 
6.27 共计23.59英镑，204.77RMB
6.28 共计29.95英镑，259.97RMB
6.29 12.38英镑+18英镑（用其他票补）共计30.38，263.70RMB
6.30 共计25.39英镑，220.39RMB
</t>
    <rPh sb="0" eb="1">
      <t>dang'dhi'dang'di</t>
    </rPh>
    <phoneticPr fontId="1" type="noConversion"/>
  </si>
  <si>
    <t>Holiday Inn London - Regent's Park
6月24日25日2晚住宿，5间标间，共计1423.75英镑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</si>
</sst>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5" xfId="1" applyFont="1" applyFill="1" applyBorder="1" applyAlignment="1">
      <alignment vertical="center"/>
    </xf>
    <xf numFmtId="0" fontId="15" fillId="2" borderId="10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vertical="center"/>
    </xf>
    <xf numFmtId="179" fontId="15" fillId="2" borderId="10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9" borderId="0" xfId="1" applyFont="1" applyFill="1" applyBorder="1" applyAlignment="1">
      <alignment horizontal="center" vertical="center"/>
    </xf>
    <xf numFmtId="58" fontId="15" fillId="9" borderId="0" xfId="1" applyNumberFormat="1" applyFont="1" applyFill="1" applyBorder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3" xfId="1" applyNumberFormat="1" applyFont="1" applyFill="1" applyBorder="1" applyAlignment="1">
      <alignment horizontal="center" vertical="center"/>
    </xf>
    <xf numFmtId="179" fontId="15" fillId="2" borderId="8" xfId="1" applyNumberFormat="1" applyFont="1" applyFill="1" applyBorder="1" applyAlignment="1">
      <alignment horizontal="center" vertical="center"/>
    </xf>
    <xf numFmtId="179" fontId="15" fillId="2" borderId="10" xfId="1" applyNumberFormat="1" applyFont="1" applyFill="1" applyBorder="1" applyAlignment="1">
      <alignment horizontal="center" vertical="center"/>
    </xf>
    <xf numFmtId="179" fontId="15" fillId="2" borderId="13" xfId="1" applyNumberFormat="1" applyFont="1" applyFill="1" applyBorder="1" applyAlignment="1">
      <alignment horizontal="center" vertical="center"/>
    </xf>
    <xf numFmtId="179" fontId="15" fillId="2" borderId="14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5" xfId="1" applyNumberFormat="1" applyFont="1" applyFill="1" applyBorder="1" applyAlignment="1">
      <alignment horizontal="center" vertical="center"/>
    </xf>
    <xf numFmtId="177" fontId="16" fillId="2" borderId="6" xfId="1" applyNumberFormat="1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opLeftCell="A40" zoomScaleNormal="100" workbookViewId="0">
      <selection activeCell="C49" sqref="C49:C55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2.875" bestFit="1" customWidth="1"/>
    <col min="8" max="8" width="12.875" bestFit="1" customWidth="1"/>
    <col min="9" max="9" width="38.5" customWidth="1"/>
    <col min="10" max="10" width="39.375" customWidth="1"/>
  </cols>
  <sheetData>
    <row r="2" spans="1:12" ht="21" customHeight="1" x14ac:dyDescent="0.15">
      <c r="C2" s="68" t="s">
        <v>44</v>
      </c>
      <c r="D2" s="68"/>
      <c r="E2" s="68"/>
      <c r="F2" s="68"/>
      <c r="G2" s="68"/>
      <c r="H2" s="68"/>
      <c r="I2" s="16"/>
      <c r="J2" s="16"/>
      <c r="K2" s="16"/>
      <c r="L2" s="16"/>
    </row>
    <row r="4" spans="1:12" ht="21" customHeight="1" x14ac:dyDescent="0.15">
      <c r="H4" s="100" t="s">
        <v>49</v>
      </c>
      <c r="I4" s="98"/>
      <c r="J4" s="98" t="s">
        <v>50</v>
      </c>
    </row>
    <row r="5" spans="1:12" ht="21" customHeight="1" x14ac:dyDescent="0.15">
      <c r="H5" s="99"/>
      <c r="I5" s="99"/>
      <c r="J5" s="99"/>
    </row>
    <row r="6" spans="1:12" ht="21" customHeight="1" x14ac:dyDescent="0.15">
      <c r="A6" s="65" t="s">
        <v>18</v>
      </c>
      <c r="B6" s="69" t="s">
        <v>0</v>
      </c>
      <c r="C6" s="70" t="s">
        <v>10</v>
      </c>
      <c r="D6" s="70"/>
      <c r="E6" s="70"/>
      <c r="F6" s="71" t="s">
        <v>9</v>
      </c>
      <c r="G6" s="71"/>
      <c r="H6" s="71"/>
      <c r="I6" s="71"/>
      <c r="J6" s="69" t="s">
        <v>5</v>
      </c>
    </row>
    <row r="7" spans="1:12" ht="21" customHeight="1" x14ac:dyDescent="0.15">
      <c r="A7" s="65"/>
      <c r="B7" s="69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69"/>
    </row>
    <row r="8" spans="1:12" ht="21" customHeight="1" x14ac:dyDescent="0.15">
      <c r="A8" s="73">
        <v>1</v>
      </c>
      <c r="B8" s="72" t="s">
        <v>2</v>
      </c>
      <c r="C8" s="67">
        <v>0</v>
      </c>
      <c r="D8" s="66"/>
      <c r="E8" s="67">
        <f>C8*D8</f>
        <v>0</v>
      </c>
      <c r="F8" s="14">
        <v>39.5</v>
      </c>
      <c r="G8" s="14">
        <v>0</v>
      </c>
      <c r="H8" s="14">
        <f t="shared" ref="H8:H49" si="0">F8+G8</f>
        <v>39.5</v>
      </c>
      <c r="I8" s="2" t="s">
        <v>74</v>
      </c>
      <c r="J8" s="94" t="s">
        <v>43</v>
      </c>
    </row>
    <row r="9" spans="1:12" ht="21" customHeight="1" x14ac:dyDescent="0.15">
      <c r="A9" s="73"/>
      <c r="B9" s="72"/>
      <c r="C9" s="67"/>
      <c r="D9" s="66"/>
      <c r="E9" s="67"/>
      <c r="F9" s="14">
        <v>144.5</v>
      </c>
      <c r="G9" s="14">
        <v>0</v>
      </c>
      <c r="H9" s="14">
        <f t="shared" si="0"/>
        <v>144.5</v>
      </c>
      <c r="I9" s="2" t="s">
        <v>75</v>
      </c>
      <c r="J9" s="95"/>
    </row>
    <row r="10" spans="1:12" ht="21" customHeight="1" x14ac:dyDescent="0.15">
      <c r="A10" s="73"/>
      <c r="B10" s="72"/>
      <c r="C10" s="67"/>
      <c r="D10" s="66"/>
      <c r="E10" s="67"/>
      <c r="F10" s="14">
        <v>92.5</v>
      </c>
      <c r="G10" s="14">
        <v>0</v>
      </c>
      <c r="H10" s="14">
        <f t="shared" si="0"/>
        <v>92.5</v>
      </c>
      <c r="I10" s="2" t="s">
        <v>76</v>
      </c>
      <c r="J10" s="95"/>
    </row>
    <row r="11" spans="1:12" ht="21" customHeight="1" x14ac:dyDescent="0.15">
      <c r="A11" s="73"/>
      <c r="B11" s="72"/>
      <c r="C11" s="67"/>
      <c r="D11" s="66"/>
      <c r="E11" s="67"/>
      <c r="F11" s="14">
        <v>39.5</v>
      </c>
      <c r="G11" s="14">
        <v>0</v>
      </c>
      <c r="H11" s="14">
        <f t="shared" si="0"/>
        <v>39.5</v>
      </c>
      <c r="I11" s="2" t="s">
        <v>77</v>
      </c>
      <c r="J11" s="95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316</v>
      </c>
      <c r="G12" s="15">
        <f>SUM(G8:G11)</f>
        <v>0</v>
      </c>
      <c r="H12" s="15">
        <f>SUM(H8:H11)</f>
        <v>316</v>
      </c>
      <c r="I12" s="13"/>
      <c r="J12" s="96"/>
    </row>
    <row r="13" spans="1:12" ht="21" customHeight="1" x14ac:dyDescent="0.15">
      <c r="A13" s="74">
        <v>2</v>
      </c>
      <c r="B13" s="77" t="s">
        <v>21</v>
      </c>
      <c r="C13" s="79">
        <v>0</v>
      </c>
      <c r="D13" s="74"/>
      <c r="E13" s="79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97" t="s">
        <v>37</v>
      </c>
    </row>
    <row r="14" spans="1:12" ht="21" customHeight="1" x14ac:dyDescent="0.15">
      <c r="A14" s="76"/>
      <c r="B14" s="78"/>
      <c r="C14" s="80"/>
      <c r="D14" s="76"/>
      <c r="E14" s="80"/>
      <c r="F14" s="14">
        <v>0</v>
      </c>
      <c r="G14" s="14">
        <v>0</v>
      </c>
      <c r="H14" s="14">
        <f t="shared" ref="H14" si="2">F14+G14</f>
        <v>0</v>
      </c>
      <c r="I14" s="2"/>
      <c r="J14" s="95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96"/>
    </row>
    <row r="16" spans="1:12" ht="21" customHeight="1" x14ac:dyDescent="0.15">
      <c r="A16" s="73">
        <v>3</v>
      </c>
      <c r="B16" s="72" t="s">
        <v>23</v>
      </c>
      <c r="C16" s="67">
        <v>0</v>
      </c>
      <c r="D16" s="66"/>
      <c r="E16" s="67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91" t="s">
        <v>38</v>
      </c>
    </row>
    <row r="17" spans="1:10" ht="21" customHeight="1" x14ac:dyDescent="0.15">
      <c r="A17" s="73"/>
      <c r="B17" s="72"/>
      <c r="C17" s="67"/>
      <c r="D17" s="66"/>
      <c r="E17" s="67"/>
      <c r="F17" s="14">
        <v>0</v>
      </c>
      <c r="G17" s="14">
        <v>0</v>
      </c>
      <c r="H17" s="14">
        <f t="shared" si="0"/>
        <v>0</v>
      </c>
      <c r="I17" s="2"/>
      <c r="J17" s="92"/>
    </row>
    <row r="18" spans="1:10" ht="21" customHeight="1" x14ac:dyDescent="0.15">
      <c r="A18" s="73"/>
      <c r="B18" s="72"/>
      <c r="C18" s="67"/>
      <c r="D18" s="66"/>
      <c r="E18" s="67"/>
      <c r="F18" s="14">
        <v>0</v>
      </c>
      <c r="G18" s="14">
        <v>0</v>
      </c>
      <c r="H18" s="14">
        <f t="shared" si="0"/>
        <v>0</v>
      </c>
      <c r="I18" s="2"/>
      <c r="J18" s="92"/>
    </row>
    <row r="19" spans="1:10" ht="21" customHeight="1" x14ac:dyDescent="0.15">
      <c r="A19" s="73"/>
      <c r="B19" s="72"/>
      <c r="C19" s="67"/>
      <c r="D19" s="66"/>
      <c r="E19" s="67"/>
      <c r="F19" s="14">
        <v>0</v>
      </c>
      <c r="G19" s="14">
        <v>0</v>
      </c>
      <c r="H19" s="14">
        <f t="shared" si="0"/>
        <v>0</v>
      </c>
      <c r="I19" s="2"/>
      <c r="J19" s="92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93"/>
    </row>
    <row r="21" spans="1:10" ht="21" customHeight="1" x14ac:dyDescent="0.15">
      <c r="A21" s="73">
        <v>4</v>
      </c>
      <c r="B21" s="72" t="s">
        <v>4</v>
      </c>
      <c r="C21" s="67">
        <v>0</v>
      </c>
      <c r="D21" s="66"/>
      <c r="E21" s="67">
        <f t="shared" si="1"/>
        <v>0</v>
      </c>
      <c r="F21" s="14"/>
      <c r="G21" s="14">
        <v>0</v>
      </c>
      <c r="H21" s="14">
        <f t="shared" si="0"/>
        <v>0</v>
      </c>
      <c r="I21" s="2"/>
      <c r="J21" s="91" t="s">
        <v>39</v>
      </c>
    </row>
    <row r="22" spans="1:10" ht="21" customHeight="1" x14ac:dyDescent="0.15">
      <c r="A22" s="73"/>
      <c r="B22" s="72"/>
      <c r="C22" s="67"/>
      <c r="D22" s="66"/>
      <c r="E22" s="67"/>
      <c r="F22" s="14">
        <v>0</v>
      </c>
      <c r="G22" s="14">
        <v>0</v>
      </c>
      <c r="H22" s="14">
        <f t="shared" si="0"/>
        <v>0</v>
      </c>
      <c r="I22" s="2"/>
      <c r="J22" s="92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93"/>
    </row>
    <row r="24" spans="1:10" ht="21" customHeight="1" x14ac:dyDescent="0.15">
      <c r="A24" s="74">
        <v>5</v>
      </c>
      <c r="B24" s="77" t="s">
        <v>26</v>
      </c>
      <c r="C24" s="79"/>
      <c r="D24" s="74"/>
      <c r="E24" s="79"/>
      <c r="F24" s="14">
        <v>0</v>
      </c>
      <c r="G24" s="14">
        <v>0</v>
      </c>
      <c r="H24" s="14">
        <f t="shared" si="0"/>
        <v>0</v>
      </c>
      <c r="I24" s="2"/>
      <c r="J24" s="97" t="s">
        <v>40</v>
      </c>
    </row>
    <row r="25" spans="1:10" ht="21" customHeight="1" x14ac:dyDescent="0.15">
      <c r="A25" s="75"/>
      <c r="B25" s="87"/>
      <c r="C25" s="81"/>
      <c r="D25" s="75"/>
      <c r="E25" s="81"/>
      <c r="F25" s="14">
        <v>0</v>
      </c>
      <c r="G25" s="14">
        <v>0</v>
      </c>
      <c r="H25" s="14">
        <f>F25+G25</f>
        <v>0</v>
      </c>
      <c r="I25" s="2"/>
      <c r="J25" s="95"/>
    </row>
    <row r="26" spans="1:10" ht="21" customHeight="1" x14ac:dyDescent="0.15">
      <c r="A26" s="75"/>
      <c r="B26" s="87"/>
      <c r="C26" s="81"/>
      <c r="D26" s="75"/>
      <c r="E26" s="81"/>
      <c r="F26" s="21">
        <v>0</v>
      </c>
      <c r="G26" s="21">
        <v>0</v>
      </c>
      <c r="H26" s="21">
        <f>F26+G26</f>
        <v>0</v>
      </c>
      <c r="I26" s="2"/>
      <c r="J26" s="95"/>
    </row>
    <row r="27" spans="1:10" ht="21" customHeight="1" x14ac:dyDescent="0.15">
      <c r="A27" s="76"/>
      <c r="B27" s="78"/>
      <c r="C27" s="80"/>
      <c r="D27" s="76"/>
      <c r="E27" s="80"/>
      <c r="F27" s="21">
        <v>0</v>
      </c>
      <c r="G27" s="21">
        <v>0</v>
      </c>
      <c r="H27" s="21">
        <v>0</v>
      </c>
      <c r="I27" s="2"/>
      <c r="J27" s="95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96"/>
    </row>
    <row r="29" spans="1:10" ht="21" customHeight="1" x14ac:dyDescent="0.15">
      <c r="A29" s="73">
        <v>6</v>
      </c>
      <c r="B29" s="72" t="s">
        <v>27</v>
      </c>
      <c r="C29" s="67">
        <v>0</v>
      </c>
      <c r="D29" s="66"/>
      <c r="E29" s="67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97" t="s">
        <v>41</v>
      </c>
    </row>
    <row r="30" spans="1:10" ht="21" customHeight="1" x14ac:dyDescent="0.15">
      <c r="A30" s="73"/>
      <c r="B30" s="72"/>
      <c r="C30" s="67"/>
      <c r="D30" s="66"/>
      <c r="E30" s="67"/>
      <c r="F30" s="14">
        <v>0</v>
      </c>
      <c r="G30" s="14">
        <v>0</v>
      </c>
      <c r="H30" s="14">
        <f t="shared" si="0"/>
        <v>0</v>
      </c>
      <c r="I30" s="2"/>
      <c r="J30" s="92"/>
    </row>
    <row r="31" spans="1:10" ht="21" customHeight="1" x14ac:dyDescent="0.15">
      <c r="A31" s="73"/>
      <c r="B31" s="72"/>
      <c r="C31" s="67"/>
      <c r="D31" s="66"/>
      <c r="E31" s="67"/>
      <c r="F31" s="14">
        <v>0</v>
      </c>
      <c r="G31" s="14">
        <v>0</v>
      </c>
      <c r="H31" s="14">
        <f t="shared" si="0"/>
        <v>0</v>
      </c>
      <c r="I31" s="2"/>
      <c r="J31" s="92"/>
    </row>
    <row r="32" spans="1:10" ht="21" customHeight="1" x14ac:dyDescent="0.15">
      <c r="A32" s="73"/>
      <c r="B32" s="72"/>
      <c r="C32" s="67"/>
      <c r="D32" s="66"/>
      <c r="E32" s="67"/>
      <c r="F32" s="14">
        <v>0</v>
      </c>
      <c r="G32" s="14">
        <v>0</v>
      </c>
      <c r="H32" s="14">
        <f t="shared" si="0"/>
        <v>0</v>
      </c>
      <c r="I32" s="2"/>
      <c r="J32" s="92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93"/>
    </row>
    <row r="34" spans="1:10" ht="21" customHeight="1" x14ac:dyDescent="0.15">
      <c r="A34" s="73">
        <v>7</v>
      </c>
      <c r="B34" s="72" t="s">
        <v>28</v>
      </c>
      <c r="C34" s="67">
        <v>0</v>
      </c>
      <c r="D34" s="66"/>
      <c r="E34" s="67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88"/>
    </row>
    <row r="35" spans="1:10" ht="21" customHeight="1" x14ac:dyDescent="0.15">
      <c r="A35" s="73"/>
      <c r="B35" s="72"/>
      <c r="C35" s="67"/>
      <c r="D35" s="66"/>
      <c r="E35" s="67"/>
      <c r="F35" s="14">
        <v>0</v>
      </c>
      <c r="G35" s="14">
        <v>0</v>
      </c>
      <c r="H35" s="14">
        <f t="shared" si="0"/>
        <v>0</v>
      </c>
      <c r="I35" s="2"/>
      <c r="J35" s="89"/>
    </row>
    <row r="36" spans="1:10" ht="21" customHeight="1" x14ac:dyDescent="0.15">
      <c r="A36" s="73"/>
      <c r="B36" s="72"/>
      <c r="C36" s="67"/>
      <c r="D36" s="66"/>
      <c r="E36" s="67"/>
      <c r="F36" s="14">
        <v>0</v>
      </c>
      <c r="G36" s="14">
        <v>0</v>
      </c>
      <c r="H36" s="14">
        <f t="shared" si="0"/>
        <v>0</v>
      </c>
      <c r="I36" s="2"/>
      <c r="J36" s="89"/>
    </row>
    <row r="37" spans="1:10" ht="21" customHeight="1" x14ac:dyDescent="0.15">
      <c r="A37" s="73"/>
      <c r="B37" s="72"/>
      <c r="C37" s="67"/>
      <c r="D37" s="66"/>
      <c r="E37" s="67"/>
      <c r="F37" s="14">
        <v>0</v>
      </c>
      <c r="G37" s="14">
        <v>0</v>
      </c>
      <c r="H37" s="14">
        <f t="shared" si="0"/>
        <v>0</v>
      </c>
      <c r="I37" s="2"/>
      <c r="J37" s="89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90"/>
    </row>
    <row r="39" spans="1:10" ht="21" customHeight="1" x14ac:dyDescent="0.15">
      <c r="A39" s="73">
        <v>8</v>
      </c>
      <c r="B39" s="72" t="s">
        <v>3</v>
      </c>
      <c r="C39" s="67">
        <v>0</v>
      </c>
      <c r="D39" s="66"/>
      <c r="E39" s="67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91" t="s">
        <v>42</v>
      </c>
    </row>
    <row r="40" spans="1:10" ht="21" customHeight="1" x14ac:dyDescent="0.15">
      <c r="A40" s="73"/>
      <c r="B40" s="72"/>
      <c r="C40" s="67"/>
      <c r="D40" s="66"/>
      <c r="E40" s="67"/>
      <c r="F40" s="14">
        <v>0</v>
      </c>
      <c r="G40" s="14">
        <v>0</v>
      </c>
      <c r="H40" s="14">
        <f t="shared" si="0"/>
        <v>0</v>
      </c>
      <c r="I40" s="2"/>
      <c r="J40" s="92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93"/>
    </row>
    <row r="42" spans="1:10" ht="21" customHeight="1" x14ac:dyDescent="0.15">
      <c r="A42" s="74">
        <v>9</v>
      </c>
      <c r="B42" s="72" t="s">
        <v>30</v>
      </c>
      <c r="C42" s="67">
        <v>0</v>
      </c>
      <c r="D42" s="66"/>
      <c r="E42" s="67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97" t="s">
        <v>51</v>
      </c>
    </row>
    <row r="43" spans="1:10" ht="21" customHeight="1" x14ac:dyDescent="0.15">
      <c r="A43" s="75"/>
      <c r="B43" s="72"/>
      <c r="C43" s="67"/>
      <c r="D43" s="66"/>
      <c r="E43" s="67"/>
      <c r="F43" s="14">
        <v>0</v>
      </c>
      <c r="G43" s="14">
        <v>0</v>
      </c>
      <c r="H43" s="14">
        <f t="shared" si="0"/>
        <v>0</v>
      </c>
      <c r="I43" s="2"/>
      <c r="J43" s="95"/>
    </row>
    <row r="44" spans="1:10" ht="21" customHeight="1" x14ac:dyDescent="0.15">
      <c r="A44" s="75"/>
      <c r="B44" s="72"/>
      <c r="C44" s="67"/>
      <c r="D44" s="66"/>
      <c r="E44" s="67"/>
      <c r="F44" s="14">
        <v>0</v>
      </c>
      <c r="G44" s="14">
        <v>0</v>
      </c>
      <c r="H44" s="14">
        <f t="shared" si="0"/>
        <v>0</v>
      </c>
      <c r="I44" s="2"/>
      <c r="J44" s="95"/>
    </row>
    <row r="45" spans="1:10" ht="33" x14ac:dyDescent="0.15">
      <c r="A45" s="75"/>
      <c r="B45" s="23" t="s">
        <v>52</v>
      </c>
      <c r="C45" s="47">
        <v>12816</v>
      </c>
      <c r="D45" s="46"/>
      <c r="E45" s="47">
        <v>12816</v>
      </c>
      <c r="F45" s="22">
        <v>12358.43475</v>
      </c>
      <c r="G45" s="22">
        <v>0</v>
      </c>
      <c r="H45" s="22">
        <v>12358.43475</v>
      </c>
      <c r="I45" s="23" t="s">
        <v>113</v>
      </c>
      <c r="J45" s="95"/>
    </row>
    <row r="46" spans="1:10" ht="16.5" x14ac:dyDescent="0.15">
      <c r="A46" s="75"/>
      <c r="B46" s="23" t="s">
        <v>78</v>
      </c>
      <c r="C46" s="47">
        <v>2000</v>
      </c>
      <c r="D46" s="46"/>
      <c r="E46" s="47">
        <v>2000</v>
      </c>
      <c r="F46" s="22">
        <v>320.29932000000002</v>
      </c>
      <c r="G46" s="22">
        <v>0</v>
      </c>
      <c r="H46" s="24">
        <v>320.29932000000002</v>
      </c>
      <c r="I46" s="48" t="s">
        <v>111</v>
      </c>
      <c r="J46" s="95"/>
    </row>
    <row r="47" spans="1:10" ht="16.5" x14ac:dyDescent="0.15">
      <c r="A47" s="76"/>
      <c r="B47" s="23" t="s">
        <v>87</v>
      </c>
      <c r="C47" s="47">
        <v>3184</v>
      </c>
      <c r="D47" s="46"/>
      <c r="E47" s="47">
        <v>3184</v>
      </c>
      <c r="F47" s="47"/>
      <c r="G47" s="47"/>
      <c r="H47" s="47"/>
      <c r="I47" s="48"/>
      <c r="J47" s="95"/>
    </row>
    <row r="48" spans="1:10" s="9" customFormat="1" ht="21" customHeight="1" x14ac:dyDescent="0.15">
      <c r="A48" s="12"/>
      <c r="B48" s="8" t="s">
        <v>34</v>
      </c>
      <c r="C48" s="15">
        <f>SUM(C42:C47)</f>
        <v>18000</v>
      </c>
      <c r="D48" s="15">
        <f>SUM(D42)</f>
        <v>0</v>
      </c>
      <c r="E48" s="15">
        <f>SUM(E42:E47)</f>
        <v>18000</v>
      </c>
      <c r="F48" s="15">
        <f>SUM(F45:F46)</f>
        <v>12678.73407</v>
      </c>
      <c r="G48" s="15">
        <f>SUM(G42:G46)</f>
        <v>0</v>
      </c>
      <c r="H48" s="15">
        <f>SUM(H45:H46)</f>
        <v>12678.73407</v>
      </c>
      <c r="I48" s="13"/>
      <c r="J48" s="96"/>
    </row>
    <row r="49" spans="1:10" ht="21" customHeight="1" x14ac:dyDescent="0.15">
      <c r="A49" s="74">
        <v>10</v>
      </c>
      <c r="B49" s="77" t="s">
        <v>85</v>
      </c>
      <c r="C49" s="79">
        <v>0</v>
      </c>
      <c r="D49" s="74"/>
      <c r="E49" s="79">
        <f t="shared" si="1"/>
        <v>0</v>
      </c>
      <c r="F49" s="24">
        <v>6</v>
      </c>
      <c r="G49" s="24">
        <v>0</v>
      </c>
      <c r="H49" s="24">
        <f t="shared" si="0"/>
        <v>6</v>
      </c>
      <c r="I49" s="2" t="s">
        <v>79</v>
      </c>
      <c r="J49" s="88"/>
    </row>
    <row r="50" spans="1:10" ht="21" customHeight="1" x14ac:dyDescent="0.15">
      <c r="A50" s="75"/>
      <c r="B50" s="87"/>
      <c r="C50" s="81"/>
      <c r="D50" s="75"/>
      <c r="E50" s="81"/>
      <c r="F50" s="24">
        <v>4.9000000000000004</v>
      </c>
      <c r="G50" s="24">
        <v>0</v>
      </c>
      <c r="H50" s="24">
        <f t="shared" ref="H50:H55" si="14">F50+G50</f>
        <v>4.9000000000000004</v>
      </c>
      <c r="I50" s="2" t="s">
        <v>82</v>
      </c>
      <c r="J50" s="89"/>
    </row>
    <row r="51" spans="1:10" ht="21" customHeight="1" x14ac:dyDescent="0.15">
      <c r="A51" s="75"/>
      <c r="B51" s="87"/>
      <c r="C51" s="81"/>
      <c r="D51" s="75"/>
      <c r="E51" s="81"/>
      <c r="F51" s="24">
        <v>23</v>
      </c>
      <c r="G51" s="24">
        <v>0</v>
      </c>
      <c r="H51" s="24">
        <f t="shared" si="14"/>
        <v>23</v>
      </c>
      <c r="I51" s="2" t="s">
        <v>80</v>
      </c>
      <c r="J51" s="89"/>
    </row>
    <row r="52" spans="1:10" ht="21" customHeight="1" x14ac:dyDescent="0.15">
      <c r="A52" s="75"/>
      <c r="B52" s="87"/>
      <c r="C52" s="81"/>
      <c r="D52" s="75"/>
      <c r="E52" s="81"/>
      <c r="F52" s="24">
        <v>32</v>
      </c>
      <c r="G52" s="24">
        <v>0</v>
      </c>
      <c r="H52" s="24">
        <f t="shared" si="14"/>
        <v>32</v>
      </c>
      <c r="I52" s="2" t="s">
        <v>83</v>
      </c>
      <c r="J52" s="89"/>
    </row>
    <row r="53" spans="1:10" ht="21" customHeight="1" x14ac:dyDescent="0.15">
      <c r="A53" s="75"/>
      <c r="B53" s="87"/>
      <c r="C53" s="81"/>
      <c r="D53" s="75"/>
      <c r="E53" s="81"/>
      <c r="F53" s="24">
        <v>15.95</v>
      </c>
      <c r="G53" s="24">
        <v>0</v>
      </c>
      <c r="H53" s="24">
        <f t="shared" si="14"/>
        <v>15.95</v>
      </c>
      <c r="I53" s="2" t="s">
        <v>81</v>
      </c>
      <c r="J53" s="89"/>
    </row>
    <row r="54" spans="1:10" ht="21" customHeight="1" x14ac:dyDescent="0.15">
      <c r="A54" s="75"/>
      <c r="B54" s="87"/>
      <c r="C54" s="81"/>
      <c r="D54" s="75"/>
      <c r="E54" s="81"/>
      <c r="F54" s="24">
        <v>310</v>
      </c>
      <c r="G54" s="24">
        <v>0</v>
      </c>
      <c r="H54" s="24">
        <f t="shared" si="14"/>
        <v>310</v>
      </c>
      <c r="I54" s="2" t="s">
        <v>84</v>
      </c>
      <c r="J54" s="89"/>
    </row>
    <row r="55" spans="1:10" ht="21" customHeight="1" x14ac:dyDescent="0.15">
      <c r="A55" s="76"/>
      <c r="B55" s="78"/>
      <c r="C55" s="80"/>
      <c r="D55" s="76"/>
      <c r="E55" s="80"/>
      <c r="F55" s="24">
        <v>14</v>
      </c>
      <c r="G55" s="24">
        <v>0</v>
      </c>
      <c r="H55" s="24">
        <f t="shared" si="14"/>
        <v>14</v>
      </c>
      <c r="I55" s="2" t="s">
        <v>86</v>
      </c>
      <c r="J55" s="89"/>
    </row>
    <row r="56" spans="1:10" s="9" customFormat="1" ht="21" customHeight="1" x14ac:dyDescent="0.15">
      <c r="A56" s="12"/>
      <c r="B56" s="8" t="s">
        <v>35</v>
      </c>
      <c r="C56" s="15">
        <f>SUM(C49)</f>
        <v>0</v>
      </c>
      <c r="D56" s="15">
        <f>SUM(D49)</f>
        <v>0</v>
      </c>
      <c r="E56" s="15">
        <f>SUM(E49)</f>
        <v>0</v>
      </c>
      <c r="F56" s="15">
        <f>SUM(F49:F55)</f>
        <v>405.85</v>
      </c>
      <c r="G56" s="15">
        <f>SUM(G49:G55)</f>
        <v>0</v>
      </c>
      <c r="H56" s="15">
        <f>SUM(H49:H55)</f>
        <v>405.85</v>
      </c>
      <c r="I56" s="13"/>
      <c r="J56" s="90"/>
    </row>
    <row r="57" spans="1:10" ht="21" customHeight="1" x14ac:dyDescent="0.15">
      <c r="A57" s="12"/>
      <c r="B57" s="8" t="s">
        <v>36</v>
      </c>
      <c r="C57" s="15">
        <f t="shared" ref="C57:H57" si="15">SUM(C56,C48,C41,C38,C33,C28,C23,C20,C15,C12)</f>
        <v>18000</v>
      </c>
      <c r="D57" s="15">
        <f t="shared" si="15"/>
        <v>0</v>
      </c>
      <c r="E57" s="15">
        <f t="shared" si="15"/>
        <v>18000</v>
      </c>
      <c r="F57" s="15">
        <f t="shared" si="15"/>
        <v>13400.584070000001</v>
      </c>
      <c r="G57" s="15">
        <f t="shared" si="15"/>
        <v>0</v>
      </c>
      <c r="H57" s="15">
        <f t="shared" si="15"/>
        <v>13400.584070000001</v>
      </c>
      <c r="I57" s="13"/>
      <c r="J57" s="17"/>
    </row>
    <row r="61" spans="1:10" ht="21" customHeight="1" x14ac:dyDescent="0.15">
      <c r="A61" s="85" t="s">
        <v>11</v>
      </c>
      <c r="B61" s="86"/>
      <c r="C61" s="84" t="s">
        <v>12</v>
      </c>
      <c r="D61" s="84"/>
      <c r="E61" s="84" t="s">
        <v>16</v>
      </c>
      <c r="F61" s="84"/>
      <c r="G61" s="84" t="s">
        <v>17</v>
      </c>
      <c r="H61" s="84"/>
      <c r="I61" s="10" t="s">
        <v>13</v>
      </c>
    </row>
    <row r="62" spans="1:10" ht="21" customHeight="1" x14ac:dyDescent="0.15">
      <c r="A62" s="82">
        <f>E57</f>
        <v>18000</v>
      </c>
      <c r="B62" s="83"/>
      <c r="C62" s="83">
        <f>H57</f>
        <v>13400.584070000001</v>
      </c>
      <c r="D62" s="83"/>
      <c r="E62" s="83">
        <f>F57</f>
        <v>13400.584070000001</v>
      </c>
      <c r="F62" s="83"/>
      <c r="G62" s="83">
        <f>G57</f>
        <v>0</v>
      </c>
      <c r="H62" s="83"/>
      <c r="I62" s="11">
        <f>A62-C62</f>
        <v>4599.4159299999992</v>
      </c>
    </row>
    <row r="64" spans="1:10" ht="21" customHeight="1" x14ac:dyDescent="0.15">
      <c r="A64" s="18" t="s">
        <v>45</v>
      </c>
      <c r="B64" s="19"/>
      <c r="C64" s="20" t="s">
        <v>46</v>
      </c>
      <c r="D64" s="18"/>
      <c r="E64" s="18" t="s">
        <v>47</v>
      </c>
      <c r="F64" s="18"/>
      <c r="G64" s="18" t="s">
        <v>48</v>
      </c>
      <c r="H64" s="18"/>
      <c r="I64" s="19"/>
    </row>
  </sheetData>
  <mergeCells count="76">
    <mergeCell ref="D13:D14"/>
    <mergeCell ref="C16:C19"/>
    <mergeCell ref="D16:D19"/>
    <mergeCell ref="D21:D22"/>
    <mergeCell ref="C21:C22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42:J48"/>
    <mergeCell ref="J24:J28"/>
    <mergeCell ref="J29:J33"/>
    <mergeCell ref="C49:C55"/>
    <mergeCell ref="D49:D55"/>
    <mergeCell ref="E49:E55"/>
    <mergeCell ref="J49:J56"/>
    <mergeCell ref="J16:J20"/>
    <mergeCell ref="D24:D27"/>
    <mergeCell ref="B29:B32"/>
    <mergeCell ref="B34:B37"/>
    <mergeCell ref="G61:H61"/>
    <mergeCell ref="G62:H62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1:F61"/>
    <mergeCell ref="E62:F62"/>
    <mergeCell ref="C13:C14"/>
    <mergeCell ref="C24:C27"/>
    <mergeCell ref="A62:B62"/>
    <mergeCell ref="C61:D61"/>
    <mergeCell ref="C62:D62"/>
    <mergeCell ref="A29:A32"/>
    <mergeCell ref="A34:A37"/>
    <mergeCell ref="A39:A40"/>
    <mergeCell ref="A61:B61"/>
    <mergeCell ref="B42:B44"/>
    <mergeCell ref="C42:C44"/>
    <mergeCell ref="D42:D44"/>
    <mergeCell ref="A42:A47"/>
    <mergeCell ref="A49:A55"/>
    <mergeCell ref="B49:B55"/>
    <mergeCell ref="B39:B40"/>
    <mergeCell ref="A24:A27"/>
    <mergeCell ref="B16:B19"/>
    <mergeCell ref="B21:B22"/>
    <mergeCell ref="A13:A14"/>
    <mergeCell ref="B13:B14"/>
    <mergeCell ref="A16:A19"/>
    <mergeCell ref="A21:A22"/>
    <mergeCell ref="B24:B27"/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</mergeCells>
  <phoneticPr fontId="1" type="noConversion"/>
  <pageMargins left="0" right="0" top="0" bottom="0" header="0" footer="0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0" workbookViewId="0">
      <selection activeCell="E13" sqref="E13:F13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40.625" bestFit="1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8.125" bestFit="1" customWidth="1"/>
  </cols>
  <sheetData>
    <row r="1" spans="2:11" x14ac:dyDescent="0.1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8.75" x14ac:dyDescent="0.15">
      <c r="B3" s="68" t="s">
        <v>53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6.5" x14ac:dyDescent="0.15"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2:11" ht="14.25" x14ac:dyDescent="0.15">
      <c r="B5" s="28"/>
      <c r="C5" s="29"/>
      <c r="D5" s="30" t="s">
        <v>54</v>
      </c>
      <c r="E5" s="30"/>
      <c r="F5" s="104" t="s">
        <v>88</v>
      </c>
      <c r="G5" s="104"/>
      <c r="H5" s="30" t="s">
        <v>55</v>
      </c>
      <c r="I5" s="29"/>
      <c r="J5" s="104" t="s">
        <v>89</v>
      </c>
      <c r="K5" s="105"/>
    </row>
    <row r="6" spans="2:11" ht="14.25" x14ac:dyDescent="0.15">
      <c r="B6" s="31"/>
      <c r="C6" s="32"/>
      <c r="D6" s="33" t="s">
        <v>56</v>
      </c>
      <c r="E6" s="33"/>
      <c r="F6" s="101" t="s">
        <v>104</v>
      </c>
      <c r="G6" s="101"/>
      <c r="H6" s="33" t="s">
        <v>90</v>
      </c>
      <c r="I6" s="32"/>
      <c r="J6" s="101" t="s">
        <v>91</v>
      </c>
      <c r="K6" s="103"/>
    </row>
    <row r="7" spans="2:11" ht="14.25" x14ac:dyDescent="0.15">
      <c r="B7" s="31"/>
      <c r="C7" s="32"/>
      <c r="D7" s="33" t="s">
        <v>58</v>
      </c>
      <c r="E7" s="33"/>
      <c r="F7" s="101" t="s">
        <v>93</v>
      </c>
      <c r="G7" s="101"/>
      <c r="H7" s="33" t="s">
        <v>59</v>
      </c>
      <c r="I7" s="34"/>
      <c r="J7" s="102">
        <v>43284</v>
      </c>
      <c r="K7" s="103"/>
    </row>
    <row r="8" spans="2:11" ht="14.25" x14ac:dyDescent="0.15">
      <c r="B8" s="35"/>
      <c r="C8" s="36"/>
      <c r="D8" s="37"/>
      <c r="E8" s="37"/>
      <c r="F8" s="49"/>
      <c r="G8" s="49"/>
      <c r="H8" s="37" t="s">
        <v>94</v>
      </c>
      <c r="I8" s="38"/>
      <c r="J8" s="111" t="s">
        <v>95</v>
      </c>
      <c r="K8" s="112"/>
    </row>
    <row r="9" spans="2:11" ht="14.25" x14ac:dyDescent="0.1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14.25" x14ac:dyDescent="0.15">
      <c r="B10" s="113" t="s">
        <v>60</v>
      </c>
      <c r="C10" s="114"/>
      <c r="D10" s="50" t="s">
        <v>61</v>
      </c>
      <c r="E10" s="106" t="s">
        <v>62</v>
      </c>
      <c r="F10" s="108"/>
      <c r="G10" s="52" t="s">
        <v>63</v>
      </c>
      <c r="H10" s="51" t="s">
        <v>64</v>
      </c>
      <c r="I10" s="106" t="s">
        <v>65</v>
      </c>
      <c r="J10" s="108"/>
      <c r="K10" s="52" t="s">
        <v>66</v>
      </c>
    </row>
    <row r="11" spans="2:11" ht="41.45" customHeight="1" x14ac:dyDescent="0.15">
      <c r="B11" s="115">
        <v>1</v>
      </c>
      <c r="C11" s="116"/>
      <c r="D11" s="64" t="s">
        <v>105</v>
      </c>
      <c r="E11" s="119" t="s">
        <v>96</v>
      </c>
      <c r="F11" s="120"/>
      <c r="G11" s="121">
        <v>368</v>
      </c>
      <c r="H11" s="121">
        <v>368</v>
      </c>
      <c r="I11" s="123">
        <v>0</v>
      </c>
      <c r="J11" s="124"/>
      <c r="K11" s="127" t="s">
        <v>110</v>
      </c>
    </row>
    <row r="12" spans="2:11" ht="14.25" hidden="1" customHeight="1" x14ac:dyDescent="0.15">
      <c r="B12" s="117"/>
      <c r="C12" s="118"/>
      <c r="D12" s="64"/>
      <c r="E12" s="129"/>
      <c r="F12" s="120"/>
      <c r="G12" s="122"/>
      <c r="H12" s="122"/>
      <c r="I12" s="125"/>
      <c r="J12" s="126"/>
      <c r="K12" s="128"/>
    </row>
    <row r="13" spans="2:11" ht="150" customHeight="1" x14ac:dyDescent="0.15">
      <c r="B13" s="129">
        <v>2</v>
      </c>
      <c r="C13" s="120"/>
      <c r="D13" s="64" t="s">
        <v>106</v>
      </c>
      <c r="E13" s="129" t="s">
        <v>97</v>
      </c>
      <c r="F13" s="120"/>
      <c r="G13" s="53">
        <v>1325.77</v>
      </c>
      <c r="H13" s="53">
        <v>1325.77</v>
      </c>
      <c r="I13" s="130">
        <v>0</v>
      </c>
      <c r="J13" s="131"/>
      <c r="K13" s="63" t="s">
        <v>112</v>
      </c>
    </row>
    <row r="14" spans="2:11" ht="28.15" customHeight="1" x14ac:dyDescent="0.15">
      <c r="B14" s="106" t="s">
        <v>67</v>
      </c>
      <c r="C14" s="107"/>
      <c r="D14" s="107"/>
      <c r="E14" s="107"/>
      <c r="F14" s="108"/>
      <c r="G14" s="40">
        <f>SUM(G11:G13)</f>
        <v>1693.77</v>
      </c>
      <c r="H14" s="40">
        <f>SUM(H11:H13)</f>
        <v>1693.77</v>
      </c>
      <c r="I14" s="109">
        <f>SUM(I11:J13)</f>
        <v>0</v>
      </c>
      <c r="J14" s="110"/>
      <c r="K14" s="41"/>
    </row>
    <row r="15" spans="2:11" ht="24.6" customHeight="1" x14ac:dyDescent="0.15">
      <c r="B15" s="39"/>
      <c r="C15" s="39"/>
      <c r="D15" s="39"/>
      <c r="E15" s="39"/>
      <c r="F15" s="39"/>
      <c r="G15" s="39"/>
      <c r="H15" s="39"/>
      <c r="I15" s="39"/>
      <c r="J15" s="42"/>
      <c r="K15" s="39"/>
    </row>
    <row r="16" spans="2:11" ht="23.45" customHeight="1" x14ac:dyDescent="0.15">
      <c r="B16" s="106" t="s">
        <v>64</v>
      </c>
      <c r="C16" s="107"/>
      <c r="D16" s="107"/>
      <c r="E16" s="107"/>
      <c r="F16" s="108"/>
      <c r="G16" s="132" t="s">
        <v>68</v>
      </c>
      <c r="H16" s="132"/>
      <c r="I16" s="132"/>
      <c r="J16" s="132"/>
      <c r="K16" s="52" t="s">
        <v>69</v>
      </c>
    </row>
    <row r="17" spans="1:11" ht="22.15" customHeight="1" x14ac:dyDescent="0.15">
      <c r="B17" s="133">
        <f>H14</f>
        <v>1693.77</v>
      </c>
      <c r="C17" s="134"/>
      <c r="D17" s="134"/>
      <c r="E17" s="134"/>
      <c r="F17" s="135"/>
      <c r="G17" s="136">
        <f>I14</f>
        <v>0</v>
      </c>
      <c r="H17" s="136"/>
      <c r="I17" s="136"/>
      <c r="J17" s="136"/>
      <c r="K17" s="43">
        <f>SUM(B17:J17)</f>
        <v>1693.77</v>
      </c>
    </row>
    <row r="18" spans="1:11" ht="14.25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4.25" x14ac:dyDescent="0.15">
      <c r="B19" s="39" t="s">
        <v>70</v>
      </c>
      <c r="C19" s="39"/>
      <c r="D19" s="39"/>
      <c r="E19" s="39"/>
      <c r="F19" s="39" t="s">
        <v>71</v>
      </c>
      <c r="G19" s="39" t="s">
        <v>72</v>
      </c>
      <c r="H19" s="39"/>
      <c r="I19" s="39"/>
      <c r="J19" s="39" t="s">
        <v>73</v>
      </c>
      <c r="K19" s="39"/>
    </row>
    <row r="20" spans="1:11" ht="14.25" x14ac:dyDescent="0.15"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2" spans="1:11" ht="18.75" x14ac:dyDescent="0.15">
      <c r="A22" s="68" t="s">
        <v>98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4" spans="1:11" ht="14.25" x14ac:dyDescent="0.15">
      <c r="B24" s="28"/>
      <c r="C24" s="29"/>
      <c r="D24" s="30" t="s">
        <v>54</v>
      </c>
      <c r="E24" s="30"/>
      <c r="F24" s="104" t="str">
        <f>F5</f>
        <v>张筱青</v>
      </c>
      <c r="G24" s="104"/>
      <c r="H24" s="30" t="s">
        <v>55</v>
      </c>
      <c r="I24" s="29"/>
      <c r="J24" s="104" t="s">
        <v>89</v>
      </c>
      <c r="K24" s="105"/>
    </row>
    <row r="25" spans="1:11" ht="14.25" x14ac:dyDescent="0.15">
      <c r="B25" s="31"/>
      <c r="C25" s="32"/>
      <c r="D25" s="33" t="s">
        <v>56</v>
      </c>
      <c r="E25" s="33"/>
      <c r="F25" s="101" t="s">
        <v>107</v>
      </c>
      <c r="G25" s="101"/>
      <c r="H25" s="33" t="s">
        <v>57</v>
      </c>
      <c r="I25" s="32"/>
      <c r="J25" s="101" t="str">
        <f>J6</f>
        <v>上海事业部</v>
      </c>
      <c r="K25" s="103"/>
    </row>
    <row r="26" spans="1:11" ht="14.25" x14ac:dyDescent="0.15">
      <c r="B26" s="31"/>
      <c r="C26" s="32"/>
      <c r="D26" s="33" t="s">
        <v>58</v>
      </c>
      <c r="E26" s="33"/>
      <c r="F26" s="101" t="s">
        <v>108</v>
      </c>
      <c r="G26" s="101"/>
      <c r="H26" s="33" t="s">
        <v>59</v>
      </c>
      <c r="I26" s="34"/>
      <c r="J26" s="102">
        <f>J7</f>
        <v>43284</v>
      </c>
      <c r="K26" s="103"/>
    </row>
    <row r="27" spans="1:11" ht="14.25" x14ac:dyDescent="0.15">
      <c r="B27" s="35"/>
      <c r="C27" s="36"/>
      <c r="D27" s="37"/>
      <c r="E27" s="37"/>
      <c r="F27" s="49"/>
      <c r="G27" s="49"/>
      <c r="H27" s="37" t="s">
        <v>94</v>
      </c>
      <c r="I27" s="38"/>
      <c r="J27" s="111" t="str">
        <f>J8</f>
        <v>HMOA-180623-TLH615</v>
      </c>
      <c r="K27" s="112"/>
    </row>
    <row r="29" spans="1:11" ht="14.25" x14ac:dyDescent="0.15">
      <c r="B29" s="129"/>
      <c r="C29" s="120"/>
      <c r="D29" s="44" t="s">
        <v>99</v>
      </c>
      <c r="E29" s="129" t="s">
        <v>92</v>
      </c>
      <c r="F29" s="120"/>
      <c r="G29" s="53" t="s">
        <v>100</v>
      </c>
      <c r="H29" s="53" t="s">
        <v>101</v>
      </c>
      <c r="I29" s="130" t="s">
        <v>102</v>
      </c>
      <c r="J29" s="131"/>
      <c r="K29" s="45" t="s">
        <v>103</v>
      </c>
    </row>
    <row r="30" spans="1:11" ht="14.25" x14ac:dyDescent="0.15">
      <c r="B30" s="115">
        <v>1</v>
      </c>
      <c r="C30" s="116"/>
      <c r="D30" s="54" t="s">
        <v>104</v>
      </c>
      <c r="E30" s="55"/>
      <c r="F30" s="56" t="s">
        <v>93</v>
      </c>
      <c r="G30" s="57">
        <v>100</v>
      </c>
      <c r="H30" s="57">
        <v>8</v>
      </c>
      <c r="I30" s="58">
        <f>G30*H30</f>
        <v>800</v>
      </c>
      <c r="J30" s="59">
        <v>1100</v>
      </c>
      <c r="K30" s="60" t="s">
        <v>109</v>
      </c>
    </row>
    <row r="31" spans="1:11" ht="14.25" x14ac:dyDescent="0.15">
      <c r="B31" s="115">
        <v>2</v>
      </c>
      <c r="C31" s="116"/>
      <c r="D31" s="54"/>
      <c r="E31" s="129"/>
      <c r="F31" s="120"/>
      <c r="G31" s="53"/>
      <c r="H31" s="53"/>
      <c r="I31" s="130"/>
      <c r="J31" s="131"/>
      <c r="K31" s="61"/>
    </row>
    <row r="32" spans="1:11" ht="14.25" x14ac:dyDescent="0.15">
      <c r="B32" s="115">
        <v>3</v>
      </c>
      <c r="C32" s="116"/>
      <c r="D32" s="62"/>
      <c r="E32" s="129"/>
      <c r="F32" s="120"/>
      <c r="G32" s="53"/>
      <c r="H32" s="53"/>
      <c r="I32" s="130">
        <v>0</v>
      </c>
      <c r="J32" s="131"/>
      <c r="K32" s="60"/>
    </row>
    <row r="33" spans="2:11" ht="14.25" x14ac:dyDescent="0.15">
      <c r="B33" s="106" t="s">
        <v>67</v>
      </c>
      <c r="C33" s="107"/>
      <c r="D33" s="107"/>
      <c r="E33" s="107"/>
      <c r="F33" s="108"/>
      <c r="G33" s="40"/>
      <c r="H33" s="40"/>
      <c r="I33" s="109">
        <v>1100</v>
      </c>
      <c r="J33" s="110"/>
      <c r="K33" s="41"/>
    </row>
    <row r="34" spans="2:11" ht="14.25" x14ac:dyDescent="0.15">
      <c r="B34" s="39" t="s">
        <v>70</v>
      </c>
      <c r="C34" s="39"/>
      <c r="D34" s="39"/>
      <c r="E34" s="39"/>
      <c r="F34" s="39" t="s">
        <v>71</v>
      </c>
      <c r="G34" s="39" t="s">
        <v>72</v>
      </c>
      <c r="H34" s="39"/>
      <c r="I34" s="39"/>
      <c r="J34" s="39" t="s">
        <v>73</v>
      </c>
      <c r="K34" s="39"/>
    </row>
  </sheetData>
  <mergeCells count="47">
    <mergeCell ref="B33:F33"/>
    <mergeCell ref="I33:J33"/>
    <mergeCell ref="B30:C30"/>
    <mergeCell ref="B31:C31"/>
    <mergeCell ref="E31:F31"/>
    <mergeCell ref="I31:J31"/>
    <mergeCell ref="B32:C32"/>
    <mergeCell ref="E32:F32"/>
    <mergeCell ref="I32:J32"/>
    <mergeCell ref="B29:C29"/>
    <mergeCell ref="E29:F29"/>
    <mergeCell ref="I29:J29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14:F14"/>
    <mergeCell ref="I14:J14"/>
    <mergeCell ref="J8:K8"/>
    <mergeCell ref="B10:C10"/>
    <mergeCell ref="E10:F10"/>
    <mergeCell ref="I10:J10"/>
    <mergeCell ref="B11:C12"/>
    <mergeCell ref="E11:F11"/>
    <mergeCell ref="G11:G12"/>
    <mergeCell ref="H11:H12"/>
    <mergeCell ref="I11:J12"/>
    <mergeCell ref="K11:K12"/>
    <mergeCell ref="E12:F12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借款报销单</vt:lpstr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2018-06-15T03:02:35Z</cp:lastPrinted>
  <dcterms:created xsi:type="dcterms:W3CDTF">2014-04-15T08:52:03Z</dcterms:created>
  <dcterms:modified xsi:type="dcterms:W3CDTF">2018-07-04T03:15:07Z</dcterms:modified>
</cp:coreProperties>
</file>