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SOW" sheetId="1" r:id="rId1"/>
  </sheets>
  <definedNames>
    <definedName name="_xlnm.Print_Area" localSheetId="0">SOW!$A$1:$G$44</definedName>
  </definedNames>
  <calcPr calcId="144525"/>
</workbook>
</file>

<file path=xl/sharedStrings.xml><?xml version="1.0" encoding="utf-8"?>
<sst xmlns="http://schemas.openxmlformats.org/spreadsheetml/2006/main" count="85" uniqueCount="75">
  <si>
    <t xml:space="preserve">Event:                 </t>
  </si>
  <si>
    <t xml:space="preserve">别克经销商品牌及产品体验研讨活动 </t>
  </si>
  <si>
    <t xml:space="preserve">VENUE:                  </t>
  </si>
  <si>
    <t>南京</t>
  </si>
  <si>
    <t>规格</t>
  </si>
  <si>
    <t>单价</t>
  </si>
  <si>
    <t>次数</t>
  </si>
  <si>
    <t>数量</t>
  </si>
  <si>
    <t>总价</t>
  </si>
  <si>
    <t>住宿</t>
  </si>
  <si>
    <t>南京东郊国宾馆或同等酒店</t>
  </si>
  <si>
    <t>标准大床房（含单早，wifi，服务费）</t>
  </si>
  <si>
    <t>会议室</t>
  </si>
  <si>
    <t>会议厅</t>
  </si>
  <si>
    <t>半天，50人</t>
  </si>
  <si>
    <t>会议室合计费用</t>
  </si>
  <si>
    <t>用餐</t>
  </si>
  <si>
    <t>Day1自助晚餐</t>
  </si>
  <si>
    <t>酒店自助餐</t>
  </si>
  <si>
    <t>Day2日自助午餐</t>
  </si>
  <si>
    <t>Day2会议茶歇</t>
  </si>
  <si>
    <t>酒店茶歇</t>
  </si>
  <si>
    <t>Day2围桌晚餐</t>
  </si>
  <si>
    <t>酒店围桌晚餐</t>
  </si>
  <si>
    <t>全程饮品费用</t>
  </si>
  <si>
    <t>28000元，最终费用以实际发生为准</t>
  </si>
  <si>
    <t>住宿费用合计</t>
  </si>
  <si>
    <t>活动</t>
  </si>
  <si>
    <t>教练</t>
  </si>
  <si>
    <t>暂按2名预估</t>
  </si>
  <si>
    <t>摄影摄像</t>
  </si>
  <si>
    <t>活动拍摄</t>
  </si>
  <si>
    <t>活动保险</t>
  </si>
  <si>
    <t>预估数量，最终费用以实际发生为准</t>
  </si>
  <si>
    <t>活动茶歇</t>
  </si>
  <si>
    <t>活动物资补给（急救箱，药品，湿巾，水等）</t>
  </si>
  <si>
    <t>预估费用，最终费用以实际发生为准</t>
  </si>
  <si>
    <t>活动费用合计</t>
  </si>
  <si>
    <t>交通</t>
  </si>
  <si>
    <t>Day1 19座考斯特南京南站接站单次使用价格</t>
  </si>
  <si>
    <t>接站一天三个时间点，暂按三辆预估，最终费用以实际发生为准</t>
  </si>
  <si>
    <t>Day1 19座考斯特南京机场接机单次使用价格</t>
  </si>
  <si>
    <t>接机一天三个时间点，暂按三辆预估，最终费用以实际发生为准</t>
  </si>
  <si>
    <t>Day2 53座大巴</t>
  </si>
  <si>
    <t>最终费用以实际发生为准</t>
  </si>
  <si>
    <t>Day3 19座考斯特南京南站送站单次使用价格</t>
  </si>
  <si>
    <t>送站一天三个时间点，暂按三辆预估，最终费用以实际发生为准</t>
  </si>
  <si>
    <t>Day3 19座考斯特南京机场送机单次使用价格</t>
  </si>
  <si>
    <t>送机一天三个时间点，暂按三辆预估，最终费用以实际发生为准</t>
  </si>
  <si>
    <t>大巴活动场地，机场，高铁站等地停车费</t>
  </si>
  <si>
    <t>预估价格，最终以实际费用为准</t>
  </si>
  <si>
    <t>交通费用合计</t>
  </si>
  <si>
    <t>物料</t>
  </si>
  <si>
    <t>大巴车头牌</t>
  </si>
  <si>
    <t>塑封A4（接驳&amp;接机）</t>
  </si>
  <si>
    <t>接机牌</t>
  </si>
  <si>
    <t>KT板＋伸缩把手（机场+东站各三块）</t>
  </si>
  <si>
    <t>立牌指示牌</t>
  </si>
  <si>
    <t>签到+会议，暂按两个预估，以实际发生费用为准</t>
  </si>
  <si>
    <t>话筒套</t>
  </si>
  <si>
    <t>亚克力</t>
  </si>
  <si>
    <t>席卡</t>
  </si>
  <si>
    <t>300G铜版纸正反面数码快印+刀版</t>
  </si>
  <si>
    <t>物料费用合计</t>
  </si>
  <si>
    <t>工作人员</t>
  </si>
  <si>
    <t>暂按四天</t>
  </si>
  <si>
    <t>接机接站人员</t>
  </si>
  <si>
    <t>Day1日机场与东站 各安排4人</t>
  </si>
  <si>
    <t>执行人员</t>
  </si>
  <si>
    <t>总计（Net）</t>
  </si>
  <si>
    <t>服务费10%</t>
  </si>
  <si>
    <t>净价总计</t>
  </si>
  <si>
    <t>优惠净价总计</t>
  </si>
  <si>
    <t>增值税费6%</t>
  </si>
  <si>
    <t>含税总计</t>
  </si>
</sst>
</file>

<file path=xl/styles.xml><?xml version="1.0" encoding="utf-8"?>
<styleSheet xmlns="http://schemas.openxmlformats.org/spreadsheetml/2006/main">
  <numFmts count="6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0" borderId="1" xfId="50" applyFont="1" applyBorder="1" applyAlignment="1">
      <alignment vertical="center" wrapText="1"/>
    </xf>
    <xf numFmtId="0" fontId="4" fillId="0" borderId="2" xfId="50" applyFont="1" applyBorder="1" applyAlignment="1">
      <alignment vertical="center" wrapText="1"/>
    </xf>
    <xf numFmtId="0" fontId="4" fillId="0" borderId="0" xfId="50" applyFont="1" applyBorder="1" applyAlignment="1">
      <alignment vertical="center" wrapText="1"/>
    </xf>
    <xf numFmtId="0" fontId="5" fillId="3" borderId="1" xfId="49" applyFont="1" applyFill="1" applyBorder="1" applyAlignment="1">
      <alignment horizontal="center" vertical="center" wrapText="1"/>
    </xf>
    <xf numFmtId="176" fontId="5" fillId="3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4" borderId="3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left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>
      <alignment horizontal="left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14" fontId="3" fillId="0" borderId="1" xfId="49" applyNumberFormat="1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77" fontId="3" fillId="5" borderId="1" xfId="49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view="pageBreakPreview" zoomScale="60" zoomScaleNormal="70" topLeftCell="A12" workbookViewId="0">
      <selection activeCell="G45" sqref="G45"/>
    </sheetView>
  </sheetViews>
  <sheetFormatPr defaultColWidth="8.90265486725664" defaultRowHeight="13.5" outlineLevelCol="6"/>
  <cols>
    <col min="1" max="1" width="17.6371681415929" style="2" customWidth="1"/>
    <col min="2" max="2" width="39.5398230088496" style="2" customWidth="1"/>
    <col min="3" max="3" width="65" style="2" customWidth="1"/>
    <col min="4" max="4" width="9.63716814159292" style="3" customWidth="1"/>
    <col min="5" max="6" width="10.6371681415929" style="2" customWidth="1"/>
    <col min="7" max="7" width="18.1769911504425" style="4" customWidth="1"/>
    <col min="8" max="8" width="9.36283185840708" style="4"/>
    <col min="9" max="16384" width="8.90265486725664" style="4"/>
  </cols>
  <sheetData>
    <row r="1" ht="13.9" spans="1:7">
      <c r="A1" s="5" t="s">
        <v>0</v>
      </c>
      <c r="B1" s="6" t="s">
        <v>1</v>
      </c>
      <c r="C1" s="7"/>
      <c r="D1" s="8"/>
      <c r="E1" s="8"/>
      <c r="F1" s="8"/>
      <c r="G1" s="8"/>
    </row>
    <row r="2" ht="13.9" spans="1:7">
      <c r="A2" s="5" t="s">
        <v>2</v>
      </c>
      <c r="B2" s="6" t="s">
        <v>3</v>
      </c>
      <c r="C2" s="7"/>
      <c r="D2" s="8"/>
      <c r="E2" s="8"/>
      <c r="F2" s="8"/>
      <c r="G2" s="8"/>
    </row>
    <row r="3" s="1" customFormat="1" ht="31" customHeight="1" spans="1:7">
      <c r="A3" s="9" t="s">
        <v>3</v>
      </c>
      <c r="B3" s="9"/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</row>
    <row r="4" ht="13.9" spans="1:7">
      <c r="A4" s="11" t="s">
        <v>9</v>
      </c>
      <c r="B4" s="12" t="s">
        <v>10</v>
      </c>
      <c r="C4" s="13" t="s">
        <v>11</v>
      </c>
      <c r="D4" s="11">
        <v>650</v>
      </c>
      <c r="E4" s="14">
        <v>2</v>
      </c>
      <c r="F4" s="14">
        <v>35</v>
      </c>
      <c r="G4" s="15">
        <f>D4*E4*F4</f>
        <v>45500</v>
      </c>
    </row>
    <row r="5" ht="16" customHeight="1" spans="1:7">
      <c r="A5" s="16"/>
      <c r="B5" s="16"/>
      <c r="C5" s="16"/>
      <c r="D5" s="16"/>
      <c r="E5" s="16"/>
      <c r="F5" s="16"/>
      <c r="G5" s="17">
        <f>SUM(G4:G4)</f>
        <v>45500</v>
      </c>
    </row>
    <row r="6" ht="16" customHeight="1" spans="1:7">
      <c r="A6" s="18" t="s">
        <v>12</v>
      </c>
      <c r="B6" s="12" t="s">
        <v>13</v>
      </c>
      <c r="C6" s="13" t="s">
        <v>14</v>
      </c>
      <c r="D6" s="11">
        <v>13000</v>
      </c>
      <c r="E6" s="14">
        <v>1</v>
      </c>
      <c r="F6" s="14">
        <v>1</v>
      </c>
      <c r="G6" s="15">
        <f>D6*E6*F6</f>
        <v>13000</v>
      </c>
    </row>
    <row r="7" ht="16" customHeight="1" spans="1:7">
      <c r="A7" s="16" t="s">
        <v>15</v>
      </c>
      <c r="B7" s="16"/>
      <c r="C7" s="16"/>
      <c r="D7" s="16"/>
      <c r="E7" s="16"/>
      <c r="F7" s="16"/>
      <c r="G7" s="17">
        <f>SUM(G6:G6)</f>
        <v>13000</v>
      </c>
    </row>
    <row r="8" ht="13.9" spans="1:7">
      <c r="A8" s="11" t="s">
        <v>16</v>
      </c>
      <c r="B8" s="19" t="s">
        <v>17</v>
      </c>
      <c r="C8" s="13" t="s">
        <v>18</v>
      </c>
      <c r="D8" s="11">
        <v>188</v>
      </c>
      <c r="E8" s="14">
        <v>1</v>
      </c>
      <c r="F8" s="14">
        <v>50</v>
      </c>
      <c r="G8" s="15">
        <f>D8*E8*F8</f>
        <v>9400</v>
      </c>
    </row>
    <row r="9" ht="13.9" spans="1:7">
      <c r="A9" s="11"/>
      <c r="B9" s="19" t="s">
        <v>19</v>
      </c>
      <c r="C9" s="13" t="s">
        <v>18</v>
      </c>
      <c r="D9" s="11">
        <v>168</v>
      </c>
      <c r="E9" s="14">
        <v>1</v>
      </c>
      <c r="F9" s="14">
        <v>50</v>
      </c>
      <c r="G9" s="15">
        <f>D9*E9*F9</f>
        <v>8400</v>
      </c>
    </row>
    <row r="10" ht="13.9" spans="1:7">
      <c r="A10" s="11"/>
      <c r="B10" s="19" t="s">
        <v>20</v>
      </c>
      <c r="C10" s="13" t="s">
        <v>21</v>
      </c>
      <c r="D10" s="11">
        <v>58</v>
      </c>
      <c r="E10" s="14">
        <v>1</v>
      </c>
      <c r="F10" s="14">
        <v>50</v>
      </c>
      <c r="G10" s="15">
        <f>D10*E10*F10</f>
        <v>2900</v>
      </c>
    </row>
    <row r="11" ht="13.9" spans="1:7">
      <c r="A11" s="11"/>
      <c r="B11" s="19" t="s">
        <v>22</v>
      </c>
      <c r="C11" s="13" t="s">
        <v>23</v>
      </c>
      <c r="D11" s="11">
        <v>4000</v>
      </c>
      <c r="E11" s="14">
        <v>1</v>
      </c>
      <c r="F11" s="14">
        <v>5</v>
      </c>
      <c r="G11" s="15">
        <f>D11*E11*F11</f>
        <v>20000</v>
      </c>
    </row>
    <row r="12" ht="13.9" spans="1:7">
      <c r="A12" s="11"/>
      <c r="B12" s="19" t="s">
        <v>24</v>
      </c>
      <c r="C12" s="13" t="s">
        <v>25</v>
      </c>
      <c r="D12" s="11">
        <v>28000</v>
      </c>
      <c r="E12" s="14">
        <v>1</v>
      </c>
      <c r="F12" s="14">
        <v>1</v>
      </c>
      <c r="G12" s="15">
        <f>D12*E12*F12</f>
        <v>28000</v>
      </c>
    </row>
    <row r="13" ht="16" customHeight="1" spans="1:7">
      <c r="A13" s="16" t="s">
        <v>26</v>
      </c>
      <c r="B13" s="16"/>
      <c r="C13" s="16"/>
      <c r="D13" s="16"/>
      <c r="E13" s="16"/>
      <c r="F13" s="16"/>
      <c r="G13" s="17">
        <f>SUM(G8:G12)</f>
        <v>68700</v>
      </c>
    </row>
    <row r="14" ht="16" customHeight="1" spans="1:7">
      <c r="A14" s="20" t="s">
        <v>27</v>
      </c>
      <c r="B14" s="13" t="s">
        <v>28</v>
      </c>
      <c r="C14" s="13" t="s">
        <v>29</v>
      </c>
      <c r="D14" s="11">
        <v>1500</v>
      </c>
      <c r="E14" s="11">
        <v>1</v>
      </c>
      <c r="F14" s="11">
        <v>2</v>
      </c>
      <c r="G14" s="15">
        <f>D14*E14*F14</f>
        <v>3000</v>
      </c>
    </row>
    <row r="15" ht="16" customHeight="1" spans="1:7">
      <c r="A15" s="20"/>
      <c r="B15" s="13" t="s">
        <v>30</v>
      </c>
      <c r="C15" s="13" t="s">
        <v>31</v>
      </c>
      <c r="D15" s="11">
        <v>2200</v>
      </c>
      <c r="E15" s="11">
        <v>1</v>
      </c>
      <c r="F15" s="11">
        <v>2</v>
      </c>
      <c r="G15" s="15">
        <f>D15*E15*F15</f>
        <v>4400</v>
      </c>
    </row>
    <row r="16" ht="16" customHeight="1" spans="1:7">
      <c r="A16" s="20"/>
      <c r="B16" s="13" t="s">
        <v>32</v>
      </c>
      <c r="C16" s="13" t="s">
        <v>33</v>
      </c>
      <c r="D16" s="11">
        <v>30</v>
      </c>
      <c r="E16" s="11">
        <v>1</v>
      </c>
      <c r="F16" s="11">
        <v>50</v>
      </c>
      <c r="G16" s="15">
        <f>D16*E16*F16</f>
        <v>1500</v>
      </c>
    </row>
    <row r="17" ht="16" customHeight="1" spans="1:7">
      <c r="A17" s="20"/>
      <c r="B17" s="13" t="s">
        <v>34</v>
      </c>
      <c r="C17" s="13" t="s">
        <v>33</v>
      </c>
      <c r="D17" s="11">
        <v>48</v>
      </c>
      <c r="E17" s="11">
        <v>1</v>
      </c>
      <c r="F17" s="11">
        <v>50</v>
      </c>
      <c r="G17" s="15">
        <f>D17*E17*F17</f>
        <v>2400</v>
      </c>
    </row>
    <row r="18" ht="16" customHeight="1" spans="1:7">
      <c r="A18" s="21"/>
      <c r="B18" s="13" t="s">
        <v>35</v>
      </c>
      <c r="C18" s="13" t="s">
        <v>36</v>
      </c>
      <c r="D18" s="11">
        <v>1000</v>
      </c>
      <c r="E18" s="11">
        <v>1</v>
      </c>
      <c r="F18" s="11">
        <v>1</v>
      </c>
      <c r="G18" s="15">
        <f>D18*E18*F18</f>
        <v>1000</v>
      </c>
    </row>
    <row r="19" ht="16" customHeight="1" spans="1:7">
      <c r="A19" s="16" t="s">
        <v>37</v>
      </c>
      <c r="B19" s="16"/>
      <c r="C19" s="16"/>
      <c r="D19" s="16"/>
      <c r="E19" s="16"/>
      <c r="F19" s="16"/>
      <c r="G19" s="17">
        <f>SUM(G14:G18)</f>
        <v>12300</v>
      </c>
    </row>
    <row r="20" ht="13.9" spans="1:7">
      <c r="A20" s="11" t="s">
        <v>38</v>
      </c>
      <c r="B20" s="13" t="s">
        <v>39</v>
      </c>
      <c r="C20" s="13" t="s">
        <v>40</v>
      </c>
      <c r="D20" s="11">
        <v>700</v>
      </c>
      <c r="E20" s="14">
        <v>1</v>
      </c>
      <c r="F20" s="14">
        <v>3</v>
      </c>
      <c r="G20" s="15">
        <f t="shared" ref="G20:G25" si="0">D20*E20*F20</f>
        <v>2100</v>
      </c>
    </row>
    <row r="21" ht="13.9" spans="1:7">
      <c r="A21" s="11"/>
      <c r="B21" s="13" t="s">
        <v>41</v>
      </c>
      <c r="C21" s="13" t="s">
        <v>42</v>
      </c>
      <c r="D21" s="11">
        <v>850</v>
      </c>
      <c r="E21" s="14">
        <v>1</v>
      </c>
      <c r="F21" s="14">
        <v>3</v>
      </c>
      <c r="G21" s="15">
        <f t="shared" si="0"/>
        <v>2550</v>
      </c>
    </row>
    <row r="22" ht="19" customHeight="1" spans="1:7">
      <c r="A22" s="11"/>
      <c r="B22" s="22" t="s">
        <v>43</v>
      </c>
      <c r="C22" s="13" t="s">
        <v>44</v>
      </c>
      <c r="D22" s="11">
        <v>2500</v>
      </c>
      <c r="E22" s="14">
        <v>1</v>
      </c>
      <c r="F22" s="14">
        <v>1</v>
      </c>
      <c r="G22" s="15">
        <f t="shared" si="0"/>
        <v>2500</v>
      </c>
    </row>
    <row r="23" ht="13.9" spans="1:7">
      <c r="A23" s="11"/>
      <c r="B23" s="13" t="s">
        <v>45</v>
      </c>
      <c r="C23" s="13" t="s">
        <v>46</v>
      </c>
      <c r="D23" s="11">
        <v>600</v>
      </c>
      <c r="E23" s="14">
        <v>1</v>
      </c>
      <c r="F23" s="14">
        <v>3</v>
      </c>
      <c r="G23" s="15">
        <f t="shared" si="0"/>
        <v>1800</v>
      </c>
    </row>
    <row r="24" ht="13.9" spans="1:7">
      <c r="A24" s="11"/>
      <c r="B24" s="13" t="s">
        <v>47</v>
      </c>
      <c r="C24" s="13" t="s">
        <v>48</v>
      </c>
      <c r="D24" s="11">
        <v>600</v>
      </c>
      <c r="E24" s="14">
        <v>1</v>
      </c>
      <c r="F24" s="14">
        <v>3</v>
      </c>
      <c r="G24" s="15">
        <f t="shared" si="0"/>
        <v>1800</v>
      </c>
    </row>
    <row r="25" ht="13.9" spans="1:7">
      <c r="A25" s="11"/>
      <c r="B25" s="13" t="s">
        <v>49</v>
      </c>
      <c r="C25" s="13" t="s">
        <v>50</v>
      </c>
      <c r="D25" s="11">
        <v>600</v>
      </c>
      <c r="E25" s="14">
        <v>1</v>
      </c>
      <c r="F25" s="14">
        <v>1</v>
      </c>
      <c r="G25" s="15">
        <f t="shared" si="0"/>
        <v>600</v>
      </c>
    </row>
    <row r="26" ht="16" customHeight="1" spans="1:7">
      <c r="A26" s="16" t="s">
        <v>51</v>
      </c>
      <c r="B26" s="16"/>
      <c r="C26" s="16"/>
      <c r="D26" s="16"/>
      <c r="E26" s="16"/>
      <c r="F26" s="16"/>
      <c r="G26" s="17">
        <f>SUM(G20:G25)</f>
        <v>11350</v>
      </c>
    </row>
    <row r="27" ht="13.9" spans="1:7">
      <c r="A27" s="18" t="s">
        <v>52</v>
      </c>
      <c r="B27" s="13" t="s">
        <v>53</v>
      </c>
      <c r="C27" s="13" t="s">
        <v>54</v>
      </c>
      <c r="D27" s="11">
        <v>15</v>
      </c>
      <c r="E27" s="14">
        <v>1</v>
      </c>
      <c r="F27" s="14">
        <v>6</v>
      </c>
      <c r="G27" s="15">
        <f>D27*E27*F27</f>
        <v>90</v>
      </c>
    </row>
    <row r="28" ht="13.9" spans="1:7">
      <c r="A28" s="23"/>
      <c r="B28" s="13" t="s">
        <v>55</v>
      </c>
      <c r="C28" s="13" t="s">
        <v>56</v>
      </c>
      <c r="D28" s="11">
        <v>90</v>
      </c>
      <c r="E28" s="14">
        <v>1</v>
      </c>
      <c r="F28" s="14">
        <v>6</v>
      </c>
      <c r="G28" s="15">
        <f>D28*E28*F28</f>
        <v>540</v>
      </c>
    </row>
    <row r="29" ht="13.9" spans="1:7">
      <c r="A29" s="23"/>
      <c r="B29" s="13" t="s">
        <v>57</v>
      </c>
      <c r="C29" s="13" t="s">
        <v>58</v>
      </c>
      <c r="D29" s="11">
        <v>200</v>
      </c>
      <c r="E29" s="14">
        <v>1</v>
      </c>
      <c r="F29" s="14">
        <v>2</v>
      </c>
      <c r="G29" s="15">
        <f>D29*E29*F29</f>
        <v>400</v>
      </c>
    </row>
    <row r="30" ht="13.9" spans="1:7">
      <c r="A30" s="23"/>
      <c r="B30" s="13" t="s">
        <v>59</v>
      </c>
      <c r="C30" s="13" t="s">
        <v>60</v>
      </c>
      <c r="D30" s="11">
        <v>50</v>
      </c>
      <c r="E30" s="14">
        <v>1</v>
      </c>
      <c r="F30" s="14">
        <v>2</v>
      </c>
      <c r="G30" s="15">
        <f>D30*E30*F30</f>
        <v>100</v>
      </c>
    </row>
    <row r="31" ht="13.9" spans="1:7">
      <c r="A31" s="23"/>
      <c r="B31" s="13" t="s">
        <v>61</v>
      </c>
      <c r="C31" s="13" t="s">
        <v>62</v>
      </c>
      <c r="D31" s="11">
        <v>12</v>
      </c>
      <c r="E31" s="14">
        <v>1</v>
      </c>
      <c r="F31" s="14">
        <v>50</v>
      </c>
      <c r="G31" s="15">
        <f>D31*E31*F31</f>
        <v>600</v>
      </c>
    </row>
    <row r="32" ht="16" customHeight="1" spans="1:7">
      <c r="A32" s="24" t="s">
        <v>63</v>
      </c>
      <c r="B32" s="24"/>
      <c r="C32" s="24"/>
      <c r="D32" s="24"/>
      <c r="E32" s="24"/>
      <c r="F32" s="24"/>
      <c r="G32" s="17">
        <f>SUM(G27:G31)</f>
        <v>1730</v>
      </c>
    </row>
    <row r="33" ht="13.9" spans="1:7">
      <c r="A33" s="25" t="s">
        <v>64</v>
      </c>
      <c r="B33" s="26" t="s">
        <v>9</v>
      </c>
      <c r="C33" s="27" t="s">
        <v>65</v>
      </c>
      <c r="D33" s="28">
        <v>500</v>
      </c>
      <c r="E33" s="15">
        <v>3</v>
      </c>
      <c r="F33" s="15">
        <v>1</v>
      </c>
      <c r="G33" s="15">
        <f>D33*E33*F33</f>
        <v>1500</v>
      </c>
    </row>
    <row r="34" ht="13.9" spans="1:7">
      <c r="A34" s="25"/>
      <c r="B34" s="26" t="s">
        <v>16</v>
      </c>
      <c r="C34" s="27" t="s">
        <v>65</v>
      </c>
      <c r="D34" s="28">
        <v>100</v>
      </c>
      <c r="E34" s="15">
        <v>4</v>
      </c>
      <c r="F34" s="15">
        <v>2</v>
      </c>
      <c r="G34" s="15">
        <f>D34*E34*F34</f>
        <v>800</v>
      </c>
    </row>
    <row r="35" ht="22" customHeight="1" spans="1:7">
      <c r="A35" s="25"/>
      <c r="B35" s="26" t="s">
        <v>38</v>
      </c>
      <c r="C35" s="27" t="s">
        <v>65</v>
      </c>
      <c r="D35" s="28">
        <v>200</v>
      </c>
      <c r="E35" s="15">
        <v>4</v>
      </c>
      <c r="F35" s="15">
        <v>2</v>
      </c>
      <c r="G35" s="15">
        <f>D35*E35*F35</f>
        <v>1600</v>
      </c>
    </row>
    <row r="36" ht="22" customHeight="1" spans="1:7">
      <c r="A36" s="25"/>
      <c r="B36" s="26" t="s">
        <v>66</v>
      </c>
      <c r="C36" s="29" t="s">
        <v>67</v>
      </c>
      <c r="D36" s="28">
        <v>400</v>
      </c>
      <c r="E36" s="15">
        <v>1</v>
      </c>
      <c r="F36" s="15">
        <v>8</v>
      </c>
      <c r="G36" s="15">
        <f>D36*E36*F36</f>
        <v>3200</v>
      </c>
    </row>
    <row r="37" ht="13.9" spans="1:7">
      <c r="A37" s="25"/>
      <c r="B37" s="26" t="s">
        <v>68</v>
      </c>
      <c r="C37" s="27" t="s">
        <v>65</v>
      </c>
      <c r="D37" s="28">
        <v>500</v>
      </c>
      <c r="E37" s="15">
        <v>4</v>
      </c>
      <c r="F37" s="15">
        <v>2</v>
      </c>
      <c r="G37" s="15">
        <f>D37*E37*F37</f>
        <v>4000</v>
      </c>
    </row>
    <row r="38" ht="16" customHeight="1" spans="1:7">
      <c r="A38" s="24" t="s">
        <v>63</v>
      </c>
      <c r="B38" s="24"/>
      <c r="C38" s="24"/>
      <c r="D38" s="24"/>
      <c r="E38" s="24"/>
      <c r="F38" s="24"/>
      <c r="G38" s="17">
        <f>SUM(G33:G37)</f>
        <v>11100</v>
      </c>
    </row>
    <row r="39" ht="13.85" spans="1:7">
      <c r="A39" s="30" t="s">
        <v>69</v>
      </c>
      <c r="B39" s="31"/>
      <c r="C39" s="31"/>
      <c r="D39" s="31"/>
      <c r="E39" s="31"/>
      <c r="F39" s="31"/>
      <c r="G39" s="32">
        <f>G5+G7+G13+G19+G26+G32+G38</f>
        <v>163680</v>
      </c>
    </row>
    <row r="40" ht="13.85" spans="1:7">
      <c r="A40" s="30" t="s">
        <v>70</v>
      </c>
      <c r="B40" s="31"/>
      <c r="C40" s="31"/>
      <c r="D40" s="31"/>
      <c r="E40" s="31"/>
      <c r="F40" s="31"/>
      <c r="G40" s="32">
        <f>G39*0.1</f>
        <v>16368</v>
      </c>
    </row>
    <row r="41" ht="13.85" spans="1:7">
      <c r="A41" s="33" t="s">
        <v>71</v>
      </c>
      <c r="B41" s="34"/>
      <c r="C41" s="34"/>
      <c r="D41" s="34"/>
      <c r="E41" s="34"/>
      <c r="F41" s="35"/>
      <c r="G41" s="32">
        <f>SUM(G39:G40)</f>
        <v>180048</v>
      </c>
    </row>
    <row r="42" ht="13.85" spans="1:7">
      <c r="A42" s="33" t="s">
        <v>72</v>
      </c>
      <c r="B42" s="34"/>
      <c r="C42" s="34"/>
      <c r="D42" s="34"/>
      <c r="E42" s="34"/>
      <c r="F42" s="35"/>
      <c r="G42" s="32">
        <v>178000</v>
      </c>
    </row>
    <row r="43" ht="13.85" spans="1:7">
      <c r="A43" s="30" t="s">
        <v>73</v>
      </c>
      <c r="B43" s="31"/>
      <c r="C43" s="31"/>
      <c r="D43" s="31"/>
      <c r="E43" s="31"/>
      <c r="F43" s="31"/>
      <c r="G43" s="32">
        <f>G42*6%</f>
        <v>10680</v>
      </c>
    </row>
    <row r="44" ht="13.85" spans="1:7">
      <c r="A44" s="33" t="s">
        <v>74</v>
      </c>
      <c r="B44" s="34"/>
      <c r="C44" s="34"/>
      <c r="D44" s="34"/>
      <c r="E44" s="34"/>
      <c r="F44" s="34"/>
      <c r="G44" s="32">
        <f>G42+G43</f>
        <v>188680</v>
      </c>
    </row>
  </sheetData>
  <mergeCells count="18">
    <mergeCell ref="A3:B3"/>
    <mergeCell ref="A5:F5"/>
    <mergeCell ref="A13:F13"/>
    <mergeCell ref="A19:F19"/>
    <mergeCell ref="A26:F26"/>
    <mergeCell ref="A32:F32"/>
    <mergeCell ref="A38:F38"/>
    <mergeCell ref="A39:F39"/>
    <mergeCell ref="A40:F40"/>
    <mergeCell ref="A41:F41"/>
    <mergeCell ref="A42:F42"/>
    <mergeCell ref="A43:F43"/>
    <mergeCell ref="A44:F44"/>
    <mergeCell ref="A8:A12"/>
    <mergeCell ref="A14:A18"/>
    <mergeCell ref="A20:A25"/>
    <mergeCell ref="A27:A31"/>
    <mergeCell ref="A33:A37"/>
  </mergeCells>
  <pageMargins left="0" right="0" top="0" bottom="0" header="0.3" footer="0.3"/>
  <pageSetup paperSize="9" scale="75" orientation="landscape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杨彦</cp:lastModifiedBy>
  <dcterms:created xsi:type="dcterms:W3CDTF">2020-08-26T05:11:00Z</dcterms:created>
  <cp:lastPrinted>2021-03-23T04:42:00Z</cp:lastPrinted>
  <dcterms:modified xsi:type="dcterms:W3CDTF">2021-03-31T06:23:50Z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CA02698FB3AE43CEA417A017FD014CA4</vt:lpwstr>
  </property>
</Properties>
</file>