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53FB066-2BF0-4295-96C3-14A0E53A209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报价单" sheetId="2" r:id="rId1"/>
    <sheet name="后期追加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3" l="1"/>
  <c r="I5" i="3"/>
  <c r="I31" i="3"/>
  <c r="I21" i="2" l="1"/>
  <c r="I12" i="2"/>
  <c r="I20" i="3"/>
  <c r="I14" i="3"/>
  <c r="I15" i="3" s="1"/>
  <c r="I8" i="3"/>
  <c r="I6" i="3"/>
  <c r="I19" i="3"/>
  <c r="I12" i="3"/>
  <c r="I4" i="3"/>
  <c r="I9" i="3"/>
  <c r="I10" i="3"/>
  <c r="I3" i="3"/>
  <c r="I36" i="3"/>
  <c r="I34" i="3" l="1"/>
  <c r="I33" i="3"/>
  <c r="I11" i="3"/>
  <c r="I2" i="3"/>
  <c r="I13" i="3" s="1"/>
  <c r="I23" i="3" l="1"/>
  <c r="I26" i="3"/>
  <c r="I35" i="3" l="1"/>
  <c r="I15" i="2" l="1"/>
  <c r="I32" i="3"/>
  <c r="I30" i="3"/>
  <c r="I37" i="3" s="1"/>
  <c r="I7" i="2" l="1"/>
  <c r="I8" i="2"/>
  <c r="I22" i="3"/>
  <c r="I18" i="3"/>
  <c r="I21" i="3"/>
  <c r="I24" i="3" s="1"/>
  <c r="I28" i="3"/>
  <c r="I29" i="3" s="1"/>
  <c r="I77" i="2"/>
  <c r="I58" i="2"/>
  <c r="I55" i="2"/>
  <c r="I6" i="2"/>
  <c r="I16" i="3"/>
  <c r="I17" i="3"/>
  <c r="I25" i="3"/>
  <c r="I27" i="3"/>
  <c r="I9" i="2"/>
  <c r="I2" i="2"/>
  <c r="I3" i="2"/>
  <c r="I4" i="2"/>
  <c r="I5" i="2"/>
  <c r="I10" i="2"/>
  <c r="I11" i="2"/>
  <c r="I13" i="2"/>
  <c r="I14" i="2"/>
  <c r="I16" i="2"/>
  <c r="I17" i="2"/>
  <c r="I18" i="2"/>
  <c r="I19" i="2"/>
  <c r="I20" i="2"/>
  <c r="I22" i="2"/>
  <c r="I23" i="2"/>
  <c r="I24" i="2"/>
  <c r="I25" i="2"/>
  <c r="I51" i="2" s="1"/>
  <c r="I28" i="2"/>
  <c r="I31" i="2"/>
  <c r="I32" i="2"/>
  <c r="I33" i="2"/>
  <c r="I35" i="2"/>
  <c r="I38" i="2"/>
  <c r="I39" i="2"/>
  <c r="I40" i="2"/>
  <c r="I41" i="2"/>
  <c r="I42" i="2"/>
  <c r="I43" i="2"/>
  <c r="I45" i="2"/>
  <c r="I46" i="2"/>
  <c r="I47" i="2"/>
  <c r="I49" i="2"/>
  <c r="I50" i="2"/>
  <c r="I52" i="2"/>
  <c r="I53" i="2"/>
  <c r="I54" i="2"/>
  <c r="I56" i="2"/>
  <c r="I57" i="2"/>
  <c r="I59" i="2"/>
  <c r="I65" i="2" s="1"/>
  <c r="I60" i="2"/>
  <c r="I61" i="2"/>
  <c r="I62" i="2"/>
  <c r="I63" i="2"/>
  <c r="I64" i="2"/>
  <c r="I66" i="2"/>
  <c r="I67" i="2"/>
  <c r="I68" i="2"/>
  <c r="I69" i="2"/>
  <c r="I75" i="2" s="1"/>
  <c r="I70" i="2"/>
  <c r="I71" i="2"/>
  <c r="I72" i="2"/>
  <c r="I73" i="2"/>
  <c r="I74" i="2"/>
  <c r="I76" i="2"/>
  <c r="I78" i="2"/>
  <c r="I80" i="2" s="1"/>
  <c r="I79" i="2"/>
  <c r="I81" i="2"/>
  <c r="I86" i="2" s="1"/>
  <c r="I82" i="2"/>
  <c r="I83" i="2"/>
  <c r="I84" i="2"/>
  <c r="I85" i="2"/>
  <c r="I87" i="2" l="1"/>
  <c r="I38" i="3" l="1"/>
  <c r="I88" i="2"/>
  <c r="I89" i="2" s="1"/>
  <c r="I39" i="3" l="1"/>
  <c r="I40" i="3" s="1"/>
  <c r="I90" i="2"/>
  <c r="I41" i="3" l="1"/>
</calcChain>
</file>

<file path=xl/sharedStrings.xml><?xml version="1.0" encoding="utf-8"?>
<sst xmlns="http://schemas.openxmlformats.org/spreadsheetml/2006/main" count="491" uniqueCount="226">
  <si>
    <t>类别</t>
  </si>
  <si>
    <t>名称</t>
  </si>
  <si>
    <t>规格</t>
  </si>
  <si>
    <t>数量</t>
  </si>
  <si>
    <t>单位</t>
  </si>
  <si>
    <t>周期</t>
  </si>
  <si>
    <t>周期单位</t>
  </si>
  <si>
    <t>议价</t>
  </si>
  <si>
    <t>小计</t>
  </si>
  <si>
    <t>备注</t>
  </si>
  <si>
    <t>酒店</t>
  </si>
  <si>
    <t>北京</t>
  </si>
  <si>
    <t>五星级酒店，场租+晚宴</t>
  </si>
  <si>
    <t>项</t>
  </si>
  <si>
    <t>站</t>
  </si>
  <si>
    <t>晚宴饮料</t>
  </si>
  <si>
    <t>自带软饮</t>
  </si>
  <si>
    <t>桌</t>
  </si>
  <si>
    <t>每桌：可乐*1+雪碧*1</t>
  </si>
  <si>
    <t>太原</t>
  </si>
  <si>
    <t>苏州</t>
  </si>
  <si>
    <t>珠海</t>
  </si>
  <si>
    <t>重庆</t>
  </si>
  <si>
    <t>小计：</t>
  </si>
  <si>
    <t>搭建</t>
  </si>
  <si>
    <t>mingle区展示背板</t>
  </si>
  <si>
    <t>5m*3m珩架宝丽布</t>
  </si>
  <si>
    <t>平</t>
  </si>
  <si>
    <t>签到背板</t>
  </si>
  <si>
    <t>舞台地毯</t>
  </si>
  <si>
    <t>酒店舞台板和踏步铺地毯饰面</t>
  </si>
  <si>
    <t>LED底座</t>
  </si>
  <si>
    <t>宴会厅LED底座，长7米*高40cm*宽1米</t>
  </si>
  <si>
    <t>运输车辆</t>
  </si>
  <si>
    <t>北京-太原往返运输</t>
  </si>
  <si>
    <t>其它城市当地4次运输</t>
  </si>
  <si>
    <t>人员服务</t>
  </si>
  <si>
    <t>AV</t>
  </si>
  <si>
    <t>LED屏幕</t>
  </si>
  <si>
    <t>P3 7m*4m</t>
  </si>
  <si>
    <t>LED处理器</t>
  </si>
  <si>
    <t>MIG-560D</t>
  </si>
  <si>
    <t>个</t>
  </si>
  <si>
    <t>液晶监视器</t>
  </si>
  <si>
    <t>DELL  LCD 24"  （16 : 10）</t>
  </si>
  <si>
    <t>高清矩阵切换器</t>
  </si>
  <si>
    <t>MAGNIMAGE 590H</t>
  </si>
  <si>
    <t>笔记本电脑</t>
  </si>
  <si>
    <t>IBM T430</t>
  </si>
  <si>
    <t>赠送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</si>
  <si>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</si>
  <si>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</si>
  <si>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</si>
  <si>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</si>
  <si>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</si>
  <si>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</si>
  <si>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>配套线材</t>
  </si>
  <si>
    <t>全频音箱</t>
  </si>
  <si>
    <t>NEXO PS-15全频音箱</t>
  </si>
  <si>
    <t xml:space="preserve">数字调音台 </t>
  </si>
  <si>
    <t>SOUNDCRAFT Si Expression 32cha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</si>
  <si>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</si>
  <si>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</si>
  <si>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</si>
  <si>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</si>
  <si>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</si>
  <si>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</si>
  <si>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</si>
  <si>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MarBook Pro15"</t>
  </si>
  <si>
    <t>三合一光束电脑灯</t>
  </si>
  <si>
    <t>GTD-330 BSW</t>
  </si>
  <si>
    <t>LED摇头灯</t>
  </si>
  <si>
    <t>JOLLY Q3 Turbo</t>
  </si>
  <si>
    <t>ETC PAR</t>
  </si>
  <si>
    <t>ETC PAR 575w</t>
  </si>
  <si>
    <t>电脑灯调光台</t>
  </si>
  <si>
    <t>AVOLITES PEARL2010</t>
  </si>
  <si>
    <t>信号放大器</t>
  </si>
  <si>
    <t>TL D-net8</t>
  </si>
  <si>
    <t>数字硅车</t>
  </si>
  <si>
    <t>RGB 24CHA</t>
  </si>
  <si>
    <t>TRUSS(Black)</t>
  </si>
  <si>
    <t>300mm ×400mm</t>
  </si>
  <si>
    <t>米</t>
  </si>
  <si>
    <t>手动葫芦</t>
  </si>
  <si>
    <t>CM Hurricane 1T</t>
  </si>
  <si>
    <t>主配电缆</t>
  </si>
  <si>
    <t>50m</t>
  </si>
  <si>
    <t>除太原其它城市当地4次运输</t>
  </si>
  <si>
    <t>视频制作</t>
  </si>
  <si>
    <t>暖场视频</t>
  </si>
  <si>
    <t>根据现有素材剪辑+基础特效包装</t>
  </si>
  <si>
    <t>次</t>
  </si>
  <si>
    <t>开场视频</t>
  </si>
  <si>
    <t>倒计时特效包装+现有素材混剪</t>
  </si>
  <si>
    <t>总结视频</t>
  </si>
  <si>
    <t>5站结束后3分钟总结视频</t>
  </si>
  <si>
    <t>第三方人员</t>
  </si>
  <si>
    <t>兼职</t>
  </si>
  <si>
    <t>当地兼职</t>
  </si>
  <si>
    <t>人</t>
  </si>
  <si>
    <t>礼仪</t>
  </si>
  <si>
    <t>当地礼仪含服装</t>
  </si>
  <si>
    <t/>
  </si>
  <si>
    <t>游戏区</t>
  </si>
  <si>
    <t>游戏区游戏1</t>
  </si>
  <si>
    <t>眼急手快设备采购</t>
  </si>
  <si>
    <t>台</t>
  </si>
  <si>
    <t>游戏区游戏2</t>
  </si>
  <si>
    <t>穿越火线设备定制</t>
  </si>
  <si>
    <t>游戏区游戏3</t>
  </si>
  <si>
    <t>遥控赛车轨道采购</t>
  </si>
  <si>
    <t>游戏区游戏4</t>
  </si>
  <si>
    <t>飞镖道具采购</t>
  </si>
  <si>
    <t>游戏区游戏5</t>
  </si>
  <si>
    <t>互动道具采购</t>
  </si>
  <si>
    <t>游戏区游戏6</t>
  </si>
  <si>
    <t>晚宴互动</t>
  </si>
  <si>
    <t>晚宴游戏1</t>
  </si>
  <si>
    <t>晚宴游戏2</t>
  </si>
  <si>
    <t>执行费用</t>
  </si>
  <si>
    <t>北京站</t>
  </si>
  <si>
    <t>太原站</t>
  </si>
  <si>
    <t>苏州站</t>
  </si>
  <si>
    <t>珠海站</t>
  </si>
  <si>
    <t>重庆站</t>
  </si>
  <si>
    <t>前期考察</t>
  </si>
  <si>
    <t>1人，5站</t>
  </si>
  <si>
    <t>技术开发</t>
  </si>
  <si>
    <t>电子签到+抽奖系统</t>
  </si>
  <si>
    <t>程序开发和各站程序人员差旅等费用</t>
  </si>
  <si>
    <t>物料相关</t>
  </si>
  <si>
    <t>印刷物料+签到花+茶歇</t>
  </si>
  <si>
    <t>物料快递费</t>
  </si>
  <si>
    <t>各站物料快递费</t>
  </si>
  <si>
    <t>摄影摄像</t>
  </si>
  <si>
    <t>摄影</t>
  </si>
  <si>
    <t>2名</t>
  </si>
  <si>
    <t>摄像</t>
  </si>
  <si>
    <t>云相册</t>
  </si>
  <si>
    <t>云相册系统+修图师</t>
  </si>
  <si>
    <t>10s快剪</t>
  </si>
  <si>
    <t>60s活动总结视频</t>
  </si>
  <si>
    <t>服务费（10%）：</t>
  </si>
  <si>
    <t>税金（6%）：</t>
  </si>
  <si>
    <t>总计：</t>
  </si>
  <si>
    <t>最终优惠金额</t>
  </si>
  <si>
    <t>单价</t>
  </si>
  <si>
    <t>百岁山</t>
  </si>
  <si>
    <t>348ml*24瓶</t>
  </si>
  <si>
    <t>箱</t>
  </si>
  <si>
    <t>运费</t>
  </si>
  <si>
    <t>定做logo服装</t>
  </si>
  <si>
    <t>件</t>
  </si>
  <si>
    <t>工人，24小时工时</t>
    <phoneticPr fontId="7" type="noConversion"/>
  </si>
  <si>
    <t>技术人员，24小时工时</t>
    <phoneticPr fontId="7" type="noConversion"/>
  </si>
  <si>
    <t>太原-城际交通+3晚住宿+补助等</t>
    <phoneticPr fontId="7" type="noConversion"/>
  </si>
  <si>
    <t>苏州-城际交通+3晚住宿+补助等</t>
    <phoneticPr fontId="7" type="noConversion"/>
  </si>
  <si>
    <t>珠海-城际交通+3晚住宿+补助等</t>
    <phoneticPr fontId="7" type="noConversion"/>
  </si>
  <si>
    <t>重庆-城际交通+3晚住宿+补助等</t>
    <phoneticPr fontId="7" type="noConversion"/>
  </si>
  <si>
    <t>北京-当地交通+人员补助</t>
    <phoneticPr fontId="7" type="noConversion"/>
  </si>
  <si>
    <t>当地工人</t>
    <phoneticPr fontId="7" type="noConversion"/>
  </si>
  <si>
    <t>工人</t>
    <phoneticPr fontId="7" type="noConversion"/>
  </si>
  <si>
    <t>增加易拉宝</t>
    <phoneticPr fontId="7" type="noConversion"/>
  </si>
  <si>
    <t>个</t>
    <phoneticPr fontId="7" type="noConversion"/>
  </si>
  <si>
    <t>增加桌卡</t>
    <phoneticPr fontId="7" type="noConversion"/>
  </si>
  <si>
    <t>晚宴图片直播桌卡</t>
    <phoneticPr fontId="7" type="noConversion"/>
  </si>
  <si>
    <t>太原损失费</t>
    <phoneticPr fontId="7" type="noConversion"/>
  </si>
  <si>
    <t>杯子破损</t>
    <phoneticPr fontId="7" type="noConversion"/>
  </si>
  <si>
    <t>化妆师</t>
    <phoneticPr fontId="7" type="noConversion"/>
  </si>
  <si>
    <t>当地工作人员</t>
    <phoneticPr fontId="7" type="noConversion"/>
  </si>
  <si>
    <t>指引牌易拉宝</t>
    <phoneticPr fontId="7" type="noConversion"/>
  </si>
  <si>
    <t>各站水运费</t>
    <phoneticPr fontId="7" type="noConversion"/>
  </si>
  <si>
    <t>业务线易拉宝</t>
    <phoneticPr fontId="7" type="noConversion"/>
  </si>
  <si>
    <t xml:space="preserve"> 重庆站损失费</t>
    <phoneticPr fontId="7" type="noConversion"/>
  </si>
  <si>
    <t>工作人员服装</t>
    <phoneticPr fontId="7" type="noConversion"/>
  </si>
  <si>
    <t>兼职</t>
    <phoneticPr fontId="7" type="noConversion"/>
  </si>
  <si>
    <t>北京站晚宴</t>
    <phoneticPr fontId="7" type="noConversion"/>
  </si>
  <si>
    <t>苏州站晚宴</t>
    <phoneticPr fontId="7" type="noConversion"/>
  </si>
  <si>
    <t>31桌</t>
    <phoneticPr fontId="7" type="noConversion"/>
  </si>
  <si>
    <t>桌</t>
    <phoneticPr fontId="7" type="noConversion"/>
  </si>
  <si>
    <t>站</t>
    <phoneticPr fontId="7" type="noConversion"/>
  </si>
  <si>
    <t>历史墙背板</t>
    <phoneticPr fontId="7" type="noConversion"/>
  </si>
  <si>
    <t>增加历史墙背板</t>
    <phoneticPr fontId="7" type="noConversion"/>
  </si>
  <si>
    <t>珠海兼职</t>
    <phoneticPr fontId="7" type="noConversion"/>
  </si>
  <si>
    <t>天</t>
    <phoneticPr fontId="7" type="noConversion"/>
  </si>
  <si>
    <t>6*3m，增加长1m</t>
    <phoneticPr fontId="7" type="noConversion"/>
  </si>
  <si>
    <t>搭建相关</t>
    <phoneticPr fontId="7" type="noConversion"/>
  </si>
  <si>
    <t>手持麦克</t>
    <phoneticPr fontId="7" type="noConversion"/>
  </si>
  <si>
    <t>晚宴游戏需求</t>
    <phoneticPr fontId="7" type="noConversion"/>
  </si>
  <si>
    <t>支</t>
    <phoneticPr fontId="7" type="noConversion"/>
  </si>
  <si>
    <t>礼仪服装</t>
    <phoneticPr fontId="7" type="noConversion"/>
  </si>
  <si>
    <t xml:space="preserve">全频音响 </t>
    <phoneticPr fontId="7" type="noConversion"/>
  </si>
  <si>
    <t xml:space="preserve">低频音响 </t>
    <phoneticPr fontId="7" type="noConversion"/>
  </si>
  <si>
    <t>ZSOUND 110S线阵列低频音响</t>
    <phoneticPr fontId="7" type="noConversion"/>
  </si>
  <si>
    <t>酒店地库限高设备倒货</t>
    <phoneticPr fontId="7" type="noConversion"/>
  </si>
  <si>
    <t>小货车</t>
    <phoneticPr fontId="7" type="noConversion"/>
  </si>
  <si>
    <t>车</t>
    <phoneticPr fontId="7" type="noConversion"/>
  </si>
  <si>
    <t>趟</t>
    <phoneticPr fontId="7" type="noConversion"/>
  </si>
  <si>
    <t>当地劳务费用</t>
    <phoneticPr fontId="7" type="noConversion"/>
  </si>
  <si>
    <t>增加通宵搭建加班费</t>
    <phoneticPr fontId="7" type="noConversion"/>
  </si>
  <si>
    <t>次</t>
    <phoneticPr fontId="7" type="noConversion"/>
  </si>
  <si>
    <t>人</t>
    <phoneticPr fontId="7" type="noConversion"/>
  </si>
  <si>
    <t>工时</t>
    <phoneticPr fontId="7" type="noConversion"/>
  </si>
  <si>
    <t>北京-各站运输车辆</t>
    <phoneticPr fontId="7" type="noConversion"/>
  </si>
  <si>
    <t>北京-4站往返增加车费</t>
    <phoneticPr fontId="7" type="noConversion"/>
  </si>
  <si>
    <t>互动道具损失费</t>
    <phoneticPr fontId="7" type="noConversion"/>
  </si>
  <si>
    <t>2款互动道具</t>
    <phoneticPr fontId="7" type="noConversion"/>
  </si>
  <si>
    <t>项</t>
    <phoneticPr fontId="7" type="noConversion"/>
  </si>
  <si>
    <t>套</t>
    <phoneticPr fontId="7" type="noConversion"/>
  </si>
  <si>
    <t>屏幕，音频，灯光</t>
    <phoneticPr fontId="7" type="noConversion"/>
  </si>
  <si>
    <t>烟雾机</t>
    <phoneticPr fontId="7" type="noConversion"/>
  </si>
  <si>
    <t>视频相关</t>
    <phoneticPr fontId="7" type="noConversion"/>
  </si>
  <si>
    <t>总结视频</t>
    <phoneticPr fontId="7" type="noConversion"/>
  </si>
  <si>
    <t>15-19年5年总结长视频</t>
    <phoneticPr fontId="7" type="noConversion"/>
  </si>
  <si>
    <t>拍照手举牌</t>
    <phoneticPr fontId="7" type="noConversion"/>
  </si>
  <si>
    <t>新增方言版</t>
    <phoneticPr fontId="7" type="noConversion"/>
  </si>
  <si>
    <t>站</t>
    <phoneticPr fontId="7" type="noConversion"/>
  </si>
  <si>
    <t>个</t>
    <phoneticPr fontId="7" type="noConversion"/>
  </si>
  <si>
    <t>太原站晚宴</t>
    <phoneticPr fontId="7" type="noConversion"/>
  </si>
  <si>
    <t>太原、重庆站地库限高</t>
    <phoneticPr fontId="7" type="noConversion"/>
  </si>
  <si>
    <t>电脑图案灯</t>
    <phoneticPr fontId="7" type="noConversion"/>
  </si>
  <si>
    <t>ROBE 1200E COLOR SPOT</t>
    <phoneticPr fontId="7" type="noConversion"/>
  </si>
  <si>
    <t>图片直播二维码</t>
    <phoneticPr fontId="7" type="noConversion"/>
  </si>
  <si>
    <t>演出均衡处理器</t>
    <phoneticPr fontId="7" type="noConversion"/>
  </si>
  <si>
    <t>追加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</si>
</sst>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\¥#,##0.00"/>
  </numFmts>
  <fonts count="8">
    <font>
      <sz val="11"/>
      <color indexed="8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2"/>
      <name val="宋体"/>
      <family val="3"/>
      <charset val="134"/>
    </font>
    <font>
      <sz val="9"/>
      <name val="DengXian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>
      <alignment vertical="center"/>
    </xf>
    <xf numFmtId="0" fontId="6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0,0_x000d__x000d_NA_x000d__x000d_" xfId="2" xr:uid="{00000000-0005-0000-0000-000012000000}"/>
    <cellStyle name="常规" xfId="0" builtinId="0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L19" sqref="L19"/>
    </sheetView>
  </sheetViews>
  <sheetFormatPr defaultColWidth="8.86328125" defaultRowHeight="13.9"/>
  <cols>
    <col min="1" max="1" width="9.73046875" style="2" customWidth="1"/>
    <col min="2" max="2" width="19.3984375" style="2" customWidth="1"/>
    <col min="3" max="3" width="32.3984375" style="2" customWidth="1"/>
    <col min="4" max="4" width="5.86328125" style="2" customWidth="1"/>
    <col min="5" max="5" width="4.73046875" style="2" customWidth="1"/>
    <col min="6" max="6" width="4.86328125" style="2" customWidth="1"/>
    <col min="7" max="7" width="8" style="2" customWidth="1"/>
    <col min="8" max="8" width="11.73046875" style="3" bestFit="1" customWidth="1"/>
    <col min="9" max="9" width="14.265625" style="2" customWidth="1"/>
    <col min="10" max="10" width="18.3984375" style="2" customWidth="1"/>
    <col min="11" max="16384" width="8.86328125" style="2"/>
  </cols>
  <sheetData>
    <row r="1" spans="1:12" s="1" customFormat="1" ht="14.6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L1" s="17"/>
    </row>
    <row r="2" spans="1:12">
      <c r="A2" s="37" t="s">
        <v>10</v>
      </c>
      <c r="B2" s="5" t="s">
        <v>11</v>
      </c>
      <c r="C2" s="5" t="s">
        <v>12</v>
      </c>
      <c r="D2" s="15">
        <v>1</v>
      </c>
      <c r="E2" s="5" t="s">
        <v>13</v>
      </c>
      <c r="F2" s="15">
        <v>1</v>
      </c>
      <c r="G2" s="5" t="s">
        <v>14</v>
      </c>
      <c r="H2" s="6">
        <v>115000</v>
      </c>
      <c r="I2" s="10">
        <f>D2*F2*H2</f>
        <v>115000</v>
      </c>
      <c r="J2" s="5"/>
    </row>
    <row r="3" spans="1:12">
      <c r="A3" s="37"/>
      <c r="B3" s="5" t="s">
        <v>15</v>
      </c>
      <c r="C3" s="16" t="s">
        <v>16</v>
      </c>
      <c r="D3" s="15">
        <v>32</v>
      </c>
      <c r="E3" s="5" t="s">
        <v>17</v>
      </c>
      <c r="F3" s="15">
        <v>1</v>
      </c>
      <c r="G3" s="5" t="s">
        <v>14</v>
      </c>
      <c r="H3" s="6">
        <v>18</v>
      </c>
      <c r="I3" s="10">
        <f>D3*F3*H3</f>
        <v>576</v>
      </c>
      <c r="J3" s="5" t="s">
        <v>18</v>
      </c>
    </row>
    <row r="4" spans="1:12">
      <c r="A4" s="37"/>
      <c r="B4" s="19" t="s">
        <v>19</v>
      </c>
      <c r="C4" s="19" t="s">
        <v>12</v>
      </c>
      <c r="D4" s="15">
        <v>1</v>
      </c>
      <c r="E4" s="5" t="s">
        <v>13</v>
      </c>
      <c r="F4" s="15">
        <v>1</v>
      </c>
      <c r="G4" s="5" t="s">
        <v>14</v>
      </c>
      <c r="H4" s="6">
        <v>100000</v>
      </c>
      <c r="I4" s="10">
        <f>D4*F4*H4</f>
        <v>100000</v>
      </c>
      <c r="J4" s="5"/>
    </row>
    <row r="5" spans="1:12">
      <c r="A5" s="37"/>
      <c r="B5" s="5" t="s">
        <v>15</v>
      </c>
      <c r="C5" s="16" t="s">
        <v>16</v>
      </c>
      <c r="D5" s="15">
        <v>32</v>
      </c>
      <c r="E5" s="5" t="s">
        <v>17</v>
      </c>
      <c r="F5" s="15">
        <v>1</v>
      </c>
      <c r="G5" s="5" t="s">
        <v>14</v>
      </c>
      <c r="H5" s="6">
        <v>18</v>
      </c>
      <c r="I5" s="10">
        <f>D5*F5*H5</f>
        <v>576</v>
      </c>
      <c r="J5" s="5" t="s">
        <v>18</v>
      </c>
    </row>
    <row r="6" spans="1:12">
      <c r="A6" s="37"/>
      <c r="B6" s="19" t="s">
        <v>22</v>
      </c>
      <c r="C6" s="19" t="s">
        <v>12</v>
      </c>
      <c r="D6" s="15">
        <v>1</v>
      </c>
      <c r="E6" s="19" t="s">
        <v>13</v>
      </c>
      <c r="F6" s="15">
        <v>1</v>
      </c>
      <c r="G6" s="19" t="s">
        <v>14</v>
      </c>
      <c r="H6" s="6">
        <v>100000</v>
      </c>
      <c r="I6" s="10">
        <f t="shared" ref="I6:I7" si="0">D6*F6*H6</f>
        <v>100000</v>
      </c>
      <c r="J6" s="19"/>
    </row>
    <row r="7" spans="1:12">
      <c r="A7" s="37"/>
      <c r="B7" s="19" t="s">
        <v>15</v>
      </c>
      <c r="C7" s="16" t="s">
        <v>16</v>
      </c>
      <c r="D7" s="15">
        <v>32</v>
      </c>
      <c r="E7" s="19" t="s">
        <v>17</v>
      </c>
      <c r="F7" s="15">
        <v>1</v>
      </c>
      <c r="G7" s="19" t="s">
        <v>14</v>
      </c>
      <c r="H7" s="6">
        <v>18</v>
      </c>
      <c r="I7" s="10">
        <f t="shared" si="0"/>
        <v>576</v>
      </c>
      <c r="J7" s="19" t="s">
        <v>18</v>
      </c>
    </row>
    <row r="8" spans="1:12">
      <c r="A8" s="37"/>
      <c r="B8" s="5" t="s">
        <v>20</v>
      </c>
      <c r="C8" s="5" t="s">
        <v>12</v>
      </c>
      <c r="D8" s="15">
        <v>1</v>
      </c>
      <c r="E8" s="5" t="s">
        <v>13</v>
      </c>
      <c r="F8" s="15">
        <v>1</v>
      </c>
      <c r="G8" s="5" t="s">
        <v>14</v>
      </c>
      <c r="H8" s="6">
        <v>120000</v>
      </c>
      <c r="I8" s="10">
        <f>D8*F8*H8</f>
        <v>120000</v>
      </c>
      <c r="J8" s="5"/>
    </row>
    <row r="9" spans="1:12">
      <c r="A9" s="37"/>
      <c r="B9" s="5" t="s">
        <v>15</v>
      </c>
      <c r="C9" s="16" t="s">
        <v>16</v>
      </c>
      <c r="D9" s="15">
        <v>32</v>
      </c>
      <c r="E9" s="5" t="s">
        <v>17</v>
      </c>
      <c r="F9" s="15">
        <v>1</v>
      </c>
      <c r="G9" s="5" t="s">
        <v>14</v>
      </c>
      <c r="H9" s="6">
        <v>18</v>
      </c>
      <c r="I9" s="10">
        <f t="shared" ref="I9:I11" si="1">D9*F9*H9</f>
        <v>576</v>
      </c>
      <c r="J9" s="5" t="s">
        <v>18</v>
      </c>
    </row>
    <row r="10" spans="1:12">
      <c r="A10" s="37"/>
      <c r="B10" s="5" t="s">
        <v>21</v>
      </c>
      <c r="C10" s="5" t="s">
        <v>12</v>
      </c>
      <c r="D10" s="15">
        <v>1</v>
      </c>
      <c r="E10" s="5" t="s">
        <v>13</v>
      </c>
      <c r="F10" s="15">
        <v>1</v>
      </c>
      <c r="G10" s="5" t="s">
        <v>14</v>
      </c>
      <c r="H10" s="6">
        <v>132000</v>
      </c>
      <c r="I10" s="10">
        <f>D10*F10*H10</f>
        <v>132000</v>
      </c>
      <c r="J10" s="5"/>
    </row>
    <row r="11" spans="1:12">
      <c r="A11" s="37"/>
      <c r="B11" s="5" t="s">
        <v>15</v>
      </c>
      <c r="C11" s="16" t="s">
        <v>16</v>
      </c>
      <c r="D11" s="15">
        <v>32</v>
      </c>
      <c r="E11" s="5" t="s">
        <v>17</v>
      </c>
      <c r="F11" s="15">
        <v>1</v>
      </c>
      <c r="G11" s="5" t="s">
        <v>14</v>
      </c>
      <c r="H11" s="6">
        <v>18</v>
      </c>
      <c r="I11" s="10">
        <f t="shared" si="1"/>
        <v>576</v>
      </c>
      <c r="J11" s="5" t="s">
        <v>18</v>
      </c>
    </row>
    <row r="12" spans="1:12" ht="14.65">
      <c r="A12" s="37"/>
      <c r="B12" s="35" t="s">
        <v>23</v>
      </c>
      <c r="C12" s="35"/>
      <c r="D12" s="35"/>
      <c r="E12" s="35"/>
      <c r="F12" s="35"/>
      <c r="G12" s="35"/>
      <c r="H12" s="7"/>
      <c r="I12" s="12">
        <f>SUM(I2:I11)</f>
        <v>569880</v>
      </c>
      <c r="J12" s="12"/>
    </row>
    <row r="13" spans="1:12">
      <c r="A13" s="37" t="s">
        <v>24</v>
      </c>
      <c r="B13" s="5" t="s">
        <v>25</v>
      </c>
      <c r="C13" s="5" t="s">
        <v>26</v>
      </c>
      <c r="D13" s="15">
        <v>15</v>
      </c>
      <c r="E13" s="5" t="s">
        <v>27</v>
      </c>
      <c r="F13" s="15">
        <v>4</v>
      </c>
      <c r="G13" s="5" t="s">
        <v>14</v>
      </c>
      <c r="H13" s="6">
        <v>180</v>
      </c>
      <c r="I13" s="10">
        <f t="shared" ref="I13:I20" si="2">D13*F13*H13</f>
        <v>10800</v>
      </c>
      <c r="J13" s="5"/>
    </row>
    <row r="14" spans="1:12">
      <c r="A14" s="37"/>
      <c r="B14" s="5" t="s">
        <v>28</v>
      </c>
      <c r="C14" s="5" t="s">
        <v>26</v>
      </c>
      <c r="D14" s="15">
        <v>15</v>
      </c>
      <c r="E14" s="22" t="s">
        <v>27</v>
      </c>
      <c r="F14" s="15">
        <v>4</v>
      </c>
      <c r="G14" s="22" t="s">
        <v>14</v>
      </c>
      <c r="H14" s="6">
        <v>180</v>
      </c>
      <c r="I14" s="10">
        <f t="shared" si="2"/>
        <v>10800</v>
      </c>
      <c r="J14" s="5"/>
    </row>
    <row r="15" spans="1:12">
      <c r="A15" s="37"/>
      <c r="B15" s="22" t="s">
        <v>182</v>
      </c>
      <c r="C15" s="22" t="s">
        <v>26</v>
      </c>
      <c r="D15" s="15">
        <v>15</v>
      </c>
      <c r="E15" s="22" t="s">
        <v>27</v>
      </c>
      <c r="F15" s="15">
        <v>4</v>
      </c>
      <c r="G15" s="22" t="s">
        <v>14</v>
      </c>
      <c r="H15" s="6">
        <v>180</v>
      </c>
      <c r="I15" s="10">
        <f t="shared" si="2"/>
        <v>10800</v>
      </c>
      <c r="J15" s="22"/>
    </row>
    <row r="16" spans="1:12">
      <c r="A16" s="37"/>
      <c r="B16" s="5" t="s">
        <v>29</v>
      </c>
      <c r="C16" s="5" t="s">
        <v>30</v>
      </c>
      <c r="D16" s="15">
        <v>1</v>
      </c>
      <c r="E16" s="5" t="s">
        <v>13</v>
      </c>
      <c r="F16" s="15">
        <v>5</v>
      </c>
      <c r="G16" s="5" t="s">
        <v>14</v>
      </c>
      <c r="H16" s="6">
        <v>800</v>
      </c>
      <c r="I16" s="10">
        <f t="shared" si="2"/>
        <v>4000</v>
      </c>
      <c r="J16" s="5"/>
    </row>
    <row r="17" spans="1:10">
      <c r="A17" s="37"/>
      <c r="B17" s="5" t="s">
        <v>31</v>
      </c>
      <c r="C17" s="5" t="s">
        <v>32</v>
      </c>
      <c r="D17" s="15">
        <v>1</v>
      </c>
      <c r="E17" s="5" t="s">
        <v>13</v>
      </c>
      <c r="F17" s="15">
        <v>5</v>
      </c>
      <c r="G17" s="5" t="s">
        <v>14</v>
      </c>
      <c r="H17" s="6">
        <v>1200</v>
      </c>
      <c r="I17" s="10">
        <f t="shared" si="2"/>
        <v>6000</v>
      </c>
      <c r="J17" s="5"/>
    </row>
    <row r="18" spans="1:10">
      <c r="A18" s="37"/>
      <c r="B18" s="5" t="s">
        <v>33</v>
      </c>
      <c r="C18" s="5" t="s">
        <v>34</v>
      </c>
      <c r="D18" s="15">
        <v>1</v>
      </c>
      <c r="E18" s="5" t="s">
        <v>13</v>
      </c>
      <c r="F18" s="15">
        <v>1</v>
      </c>
      <c r="G18" s="5" t="s">
        <v>14</v>
      </c>
      <c r="H18" s="6">
        <v>12000</v>
      </c>
      <c r="I18" s="10">
        <f t="shared" si="2"/>
        <v>12000</v>
      </c>
      <c r="J18" s="5"/>
    </row>
    <row r="19" spans="1:10">
      <c r="A19" s="37"/>
      <c r="B19" s="5" t="s">
        <v>33</v>
      </c>
      <c r="C19" s="5" t="s">
        <v>35</v>
      </c>
      <c r="D19" s="15">
        <v>1</v>
      </c>
      <c r="E19" s="5" t="s">
        <v>13</v>
      </c>
      <c r="F19" s="15">
        <v>4</v>
      </c>
      <c r="G19" s="5" t="s">
        <v>14</v>
      </c>
      <c r="H19" s="6">
        <v>4000</v>
      </c>
      <c r="I19" s="10">
        <f t="shared" si="2"/>
        <v>16000</v>
      </c>
      <c r="J19" s="5"/>
    </row>
    <row r="20" spans="1:10">
      <c r="A20" s="37"/>
      <c r="B20" s="5" t="s">
        <v>36</v>
      </c>
      <c r="C20" s="5" t="s">
        <v>154</v>
      </c>
      <c r="D20" s="15">
        <v>1</v>
      </c>
      <c r="E20" s="5" t="s">
        <v>13</v>
      </c>
      <c r="F20" s="15">
        <v>5</v>
      </c>
      <c r="G20" s="5" t="s">
        <v>14</v>
      </c>
      <c r="H20" s="6">
        <v>9600</v>
      </c>
      <c r="I20" s="10">
        <f t="shared" si="2"/>
        <v>48000</v>
      </c>
      <c r="J20" s="5"/>
    </row>
    <row r="21" spans="1:10" ht="14.65">
      <c r="A21" s="37"/>
      <c r="B21" s="35" t="s">
        <v>23</v>
      </c>
      <c r="C21" s="35"/>
      <c r="D21" s="35"/>
      <c r="E21" s="35"/>
      <c r="F21" s="35"/>
      <c r="G21" s="35"/>
      <c r="H21" s="7"/>
      <c r="I21" s="12">
        <f>SUM(I13:I20)</f>
        <v>118400</v>
      </c>
      <c r="J21" s="12"/>
    </row>
    <row r="22" spans="1:10" ht="18" customHeight="1">
      <c r="A22" s="37" t="s">
        <v>37</v>
      </c>
      <c r="B22" s="5" t="s">
        <v>38</v>
      </c>
      <c r="C22" s="5" t="s">
        <v>39</v>
      </c>
      <c r="D22" s="5">
        <v>28</v>
      </c>
      <c r="E22" s="5" t="s">
        <v>27</v>
      </c>
      <c r="F22" s="15">
        <v>5</v>
      </c>
      <c r="G22" s="5" t="s">
        <v>14</v>
      </c>
      <c r="H22" s="6">
        <v>500</v>
      </c>
      <c r="I22" s="10">
        <f>D22*F22*H22</f>
        <v>70000</v>
      </c>
      <c r="J22" s="5"/>
    </row>
    <row r="23" spans="1:10">
      <c r="A23" s="37"/>
      <c r="B23" s="5" t="s">
        <v>40</v>
      </c>
      <c r="C23" s="5" t="s">
        <v>41</v>
      </c>
      <c r="D23" s="5">
        <v>2</v>
      </c>
      <c r="E23" s="5" t="s">
        <v>42</v>
      </c>
      <c r="F23" s="15">
        <v>5</v>
      </c>
      <c r="G23" s="5" t="s">
        <v>14</v>
      </c>
      <c r="H23" s="6">
        <v>500</v>
      </c>
      <c r="I23" s="10">
        <f>D23*F23*H23</f>
        <v>5000</v>
      </c>
      <c r="J23" s="5"/>
    </row>
    <row r="24" spans="1:10">
      <c r="A24" s="37"/>
      <c r="B24" s="5" t="s">
        <v>43</v>
      </c>
      <c r="C24" s="5" t="s">
        <v>44</v>
      </c>
      <c r="D24" s="5">
        <v>1</v>
      </c>
      <c r="E24" s="5" t="s">
        <v>42</v>
      </c>
      <c r="F24" s="15">
        <v>5</v>
      </c>
      <c r="G24" s="5" t="s">
        <v>14</v>
      </c>
      <c r="H24" s="6">
        <v>200</v>
      </c>
      <c r="I24" s="10">
        <f>D24*F24*H24</f>
        <v>1000</v>
      </c>
      <c r="J24" s="5"/>
    </row>
    <row r="25" spans="1:10">
      <c r="A25" s="37"/>
      <c r="B25" s="5" t="s">
        <v>45</v>
      </c>
      <c r="C25" s="5" t="s">
        <v>46</v>
      </c>
      <c r="D25" s="5">
        <v>1</v>
      </c>
      <c r="E25" s="5" t="s">
        <v>42</v>
      </c>
      <c r="F25" s="15">
        <v>5</v>
      </c>
      <c r="G25" s="5" t="s">
        <v>14</v>
      </c>
      <c r="H25" s="6">
        <v>1000</v>
      </c>
      <c r="I25" s="10">
        <f>D25*F25*H25</f>
        <v>5000</v>
      </c>
      <c r="J25" s="5"/>
    </row>
    <row r="26" spans="1:10">
      <c r="A26" s="37"/>
      <c r="B26" s="5" t="s">
        <v>47</v>
      </c>
      <c r="C26" s="5" t="s">
        <v>48</v>
      </c>
      <c r="D26" s="5">
        <v>5</v>
      </c>
      <c r="E26" s="5" t="s">
        <v>42</v>
      </c>
      <c r="F26" s="15">
        <v>5</v>
      </c>
      <c r="G26" s="5" t="s">
        <v>14</v>
      </c>
      <c r="H26" s="6">
        <v>300</v>
      </c>
      <c r="I26" s="10">
        <v>0</v>
      </c>
      <c r="J26" s="5" t="s">
        <v>49</v>
      </c>
    </row>
    <row r="27" spans="1:10">
      <c r="A27" s="37"/>
      <c r="B27" s="5" t="s">
        <v>50</v>
      </c>
      <c r="C27" s="5" t="s">
        <v>51</v>
      </c>
      <c r="D27" s="5">
        <v>1</v>
      </c>
      <c r="E27" s="5" t="s">
        <v>42</v>
      </c>
      <c r="F27" s="15">
        <v>5</v>
      </c>
      <c r="G27" s="5" t="s">
        <v>14</v>
      </c>
      <c r="H27" s="6">
        <v>300</v>
      </c>
      <c r="I27" s="10">
        <v>0</v>
      </c>
      <c r="J27" s="5" t="s">
        <v>49</v>
      </c>
    </row>
    <row r="28" spans="1:10">
      <c r="A28" s="37"/>
      <c r="B28" s="5" t="s">
        <v>52</v>
      </c>
      <c r="C28" s="5" t="s">
        <v>53</v>
      </c>
      <c r="D28" s="5">
        <v>2</v>
      </c>
      <c r="E28" s="5" t="s">
        <v>42</v>
      </c>
      <c r="F28" s="15">
        <v>5</v>
      </c>
      <c r="G28" s="5" t="s">
        <v>14</v>
      </c>
      <c r="H28" s="6">
        <v>300</v>
      </c>
      <c r="I28" s="10">
        <f>D28*F28*H28</f>
        <v>3000</v>
      </c>
      <c r="J28" s="5"/>
    </row>
    <row r="29" spans="1:10">
      <c r="A29" s="37"/>
      <c r="B29" s="5" t="s">
        <v>54</v>
      </c>
      <c r="C29" s="5" t="s">
        <v>55</v>
      </c>
      <c r="D29" s="5">
        <v>1</v>
      </c>
      <c r="E29" s="5" t="s">
        <v>42</v>
      </c>
      <c r="F29" s="15">
        <v>5</v>
      </c>
      <c r="G29" s="5" t="s">
        <v>14</v>
      </c>
      <c r="H29" s="6">
        <v>300</v>
      </c>
      <c r="I29" s="10">
        <v>0</v>
      </c>
      <c r="J29" s="5" t="s">
        <v>49</v>
      </c>
    </row>
    <row r="30" spans="1:10">
      <c r="A30" s="37"/>
      <c r="B30" s="5" t="s">
        <v>56</v>
      </c>
      <c r="C30" s="5"/>
      <c r="D30" s="5">
        <v>1</v>
      </c>
      <c r="E30" s="5" t="s">
        <v>42</v>
      </c>
      <c r="F30" s="15">
        <v>5</v>
      </c>
      <c r="G30" s="5" t="s">
        <v>14</v>
      </c>
      <c r="H30" s="6">
        <v>500</v>
      </c>
      <c r="I30" s="10">
        <v>0</v>
      </c>
      <c r="J30" s="5" t="s">
        <v>49</v>
      </c>
    </row>
    <row r="31" spans="1:10">
      <c r="A31" s="37"/>
      <c r="B31" s="5" t="s">
        <v>57</v>
      </c>
      <c r="C31" s="5" t="s">
        <v>58</v>
      </c>
      <c r="D31" s="5">
        <v>4</v>
      </c>
      <c r="E31" s="5" t="s">
        <v>42</v>
      </c>
      <c r="F31" s="15">
        <v>5</v>
      </c>
      <c r="G31" s="5" t="s">
        <v>14</v>
      </c>
      <c r="H31" s="6">
        <v>800</v>
      </c>
      <c r="I31" s="10">
        <f>D31*F31*H31</f>
        <v>16000</v>
      </c>
      <c r="J31" s="5"/>
    </row>
    <row r="32" spans="1:10">
      <c r="A32" s="37"/>
      <c r="B32" s="5" t="s">
        <v>59</v>
      </c>
      <c r="C32" s="5" t="s">
        <v>60</v>
      </c>
      <c r="D32" s="5">
        <v>1</v>
      </c>
      <c r="E32" s="5" t="s">
        <v>42</v>
      </c>
      <c r="F32" s="15">
        <v>5</v>
      </c>
      <c r="G32" s="5" t="s">
        <v>14</v>
      </c>
      <c r="H32" s="6">
        <v>1000</v>
      </c>
      <c r="I32" s="10">
        <f>D32*F32*H32</f>
        <v>5000</v>
      </c>
      <c r="J32" s="5"/>
    </row>
    <row r="33" spans="1:10">
      <c r="A33" s="37"/>
      <c r="B33" s="5" t="s">
        <v>61</v>
      </c>
      <c r="C33" s="5" t="s">
        <v>62</v>
      </c>
      <c r="D33" s="5">
        <v>4</v>
      </c>
      <c r="E33" s="5" t="s">
        <v>42</v>
      </c>
      <c r="F33" s="15">
        <v>5</v>
      </c>
      <c r="G33" s="5" t="s">
        <v>14</v>
      </c>
      <c r="H33" s="6">
        <v>300</v>
      </c>
      <c r="I33" s="10">
        <f>D33*F33*H33</f>
        <v>6000</v>
      </c>
      <c r="J33" s="5"/>
    </row>
    <row r="34" spans="1:10">
      <c r="A34" s="37"/>
      <c r="B34" s="5" t="s">
        <v>63</v>
      </c>
      <c r="C34" s="5" t="s">
        <v>64</v>
      </c>
      <c r="D34" s="5">
        <v>2</v>
      </c>
      <c r="E34" s="5" t="s">
        <v>42</v>
      </c>
      <c r="F34" s="15">
        <v>5</v>
      </c>
      <c r="G34" s="5" t="s">
        <v>14</v>
      </c>
      <c r="H34" s="6">
        <v>200</v>
      </c>
      <c r="I34" s="10">
        <v>0</v>
      </c>
      <c r="J34" s="5" t="s">
        <v>49</v>
      </c>
    </row>
    <row r="35" spans="1:10">
      <c r="A35" s="37"/>
      <c r="B35" s="5" t="s">
        <v>65</v>
      </c>
      <c r="C35" s="5" t="s">
        <v>66</v>
      </c>
      <c r="D35" s="5">
        <v>1</v>
      </c>
      <c r="E35" s="5" t="s">
        <v>42</v>
      </c>
      <c r="F35" s="15">
        <v>5</v>
      </c>
      <c r="G35" s="5" t="s">
        <v>14</v>
      </c>
      <c r="H35" s="6">
        <v>200</v>
      </c>
      <c r="I35" s="10">
        <f>D35*F35*H35</f>
        <v>1000</v>
      </c>
      <c r="J35" s="5"/>
    </row>
    <row r="36" spans="1:10">
      <c r="A36" s="37"/>
      <c r="B36" s="5" t="s">
        <v>67</v>
      </c>
      <c r="C36" s="5" t="s">
        <v>68</v>
      </c>
      <c r="D36" s="5">
        <v>1</v>
      </c>
      <c r="E36" s="5" t="s">
        <v>42</v>
      </c>
      <c r="F36" s="15">
        <v>5</v>
      </c>
      <c r="G36" s="5" t="s">
        <v>14</v>
      </c>
      <c r="H36" s="6">
        <v>500</v>
      </c>
      <c r="I36" s="10">
        <v>0</v>
      </c>
      <c r="J36" s="5" t="s">
        <v>49</v>
      </c>
    </row>
    <row r="37" spans="1:10">
      <c r="A37" s="37"/>
      <c r="B37" s="5" t="s">
        <v>56</v>
      </c>
      <c r="C37" s="5"/>
      <c r="D37" s="5">
        <v>1</v>
      </c>
      <c r="E37" s="5" t="s">
        <v>42</v>
      </c>
      <c r="F37" s="15">
        <v>5</v>
      </c>
      <c r="G37" s="5" t="s">
        <v>14</v>
      </c>
      <c r="H37" s="6">
        <v>500</v>
      </c>
      <c r="I37" s="10">
        <v>0</v>
      </c>
      <c r="J37" s="5" t="s">
        <v>49</v>
      </c>
    </row>
    <row r="38" spans="1:10">
      <c r="A38" s="37"/>
      <c r="B38" s="5" t="s">
        <v>69</v>
      </c>
      <c r="C38" s="5" t="s">
        <v>70</v>
      </c>
      <c r="D38" s="5">
        <v>12</v>
      </c>
      <c r="E38" s="5" t="s">
        <v>42</v>
      </c>
      <c r="F38" s="15">
        <v>5</v>
      </c>
      <c r="G38" s="5" t="s">
        <v>14</v>
      </c>
      <c r="H38" s="6">
        <v>450</v>
      </c>
      <c r="I38" s="10">
        <f t="shared" ref="I38:I43" si="3">D38*F38*H38</f>
        <v>27000</v>
      </c>
      <c r="J38" s="5"/>
    </row>
    <row r="39" spans="1:10">
      <c r="A39" s="37"/>
      <c r="B39" s="5" t="s">
        <v>71</v>
      </c>
      <c r="C39" s="5" t="s">
        <v>72</v>
      </c>
      <c r="D39" s="5">
        <v>8</v>
      </c>
      <c r="E39" s="5" t="s">
        <v>42</v>
      </c>
      <c r="F39" s="15">
        <v>5</v>
      </c>
      <c r="G39" s="5" t="s">
        <v>14</v>
      </c>
      <c r="H39" s="6">
        <v>350</v>
      </c>
      <c r="I39" s="10">
        <f t="shared" si="3"/>
        <v>14000</v>
      </c>
      <c r="J39" s="5"/>
    </row>
    <row r="40" spans="1:10">
      <c r="A40" s="37"/>
      <c r="B40" s="5" t="s">
        <v>73</v>
      </c>
      <c r="C40" s="5" t="s">
        <v>74</v>
      </c>
      <c r="D40" s="5">
        <v>8</v>
      </c>
      <c r="E40" s="5" t="s">
        <v>42</v>
      </c>
      <c r="F40" s="15">
        <v>5</v>
      </c>
      <c r="G40" s="5" t="s">
        <v>14</v>
      </c>
      <c r="H40" s="6">
        <v>120</v>
      </c>
      <c r="I40" s="10">
        <f t="shared" si="3"/>
        <v>4800</v>
      </c>
      <c r="J40" s="5"/>
    </row>
    <row r="41" spans="1:10">
      <c r="A41" s="37"/>
      <c r="B41" s="5" t="s">
        <v>75</v>
      </c>
      <c r="C41" s="5" t="s">
        <v>76</v>
      </c>
      <c r="D41" s="5">
        <v>1</v>
      </c>
      <c r="E41" s="5" t="s">
        <v>42</v>
      </c>
      <c r="F41" s="15">
        <v>5</v>
      </c>
      <c r="G41" s="5" t="s">
        <v>14</v>
      </c>
      <c r="H41" s="6">
        <v>800</v>
      </c>
      <c r="I41" s="10">
        <f t="shared" si="3"/>
        <v>4000</v>
      </c>
      <c r="J41" s="5"/>
    </row>
    <row r="42" spans="1:10">
      <c r="A42" s="37"/>
      <c r="B42" s="5" t="s">
        <v>77</v>
      </c>
      <c r="C42" s="5" t="s">
        <v>78</v>
      </c>
      <c r="D42" s="5">
        <v>1</v>
      </c>
      <c r="E42" s="5" t="s">
        <v>42</v>
      </c>
      <c r="F42" s="15">
        <v>5</v>
      </c>
      <c r="G42" s="5" t="s">
        <v>14</v>
      </c>
      <c r="H42" s="6">
        <v>200</v>
      </c>
      <c r="I42" s="10">
        <f t="shared" si="3"/>
        <v>1000</v>
      </c>
      <c r="J42" s="5"/>
    </row>
    <row r="43" spans="1:10">
      <c r="A43" s="37"/>
      <c r="B43" s="5" t="s">
        <v>79</v>
      </c>
      <c r="C43" s="5" t="s">
        <v>80</v>
      </c>
      <c r="D43" s="5">
        <v>1</v>
      </c>
      <c r="E43" s="5" t="s">
        <v>42</v>
      </c>
      <c r="F43" s="15">
        <v>5</v>
      </c>
      <c r="G43" s="5" t="s">
        <v>14</v>
      </c>
      <c r="H43" s="6">
        <v>350</v>
      </c>
      <c r="I43" s="10">
        <f t="shared" si="3"/>
        <v>1750</v>
      </c>
      <c r="J43" s="5"/>
    </row>
    <row r="44" spans="1:10">
      <c r="A44" s="37"/>
      <c r="B44" s="5" t="s">
        <v>54</v>
      </c>
      <c r="C44" s="5" t="s">
        <v>55</v>
      </c>
      <c r="D44" s="5">
        <v>1</v>
      </c>
      <c r="E44" s="5" t="s">
        <v>42</v>
      </c>
      <c r="F44" s="15">
        <v>5</v>
      </c>
      <c r="G44" s="5" t="s">
        <v>14</v>
      </c>
      <c r="H44" s="6">
        <v>300</v>
      </c>
      <c r="I44" s="10">
        <v>0</v>
      </c>
      <c r="J44" s="5" t="s">
        <v>49</v>
      </c>
    </row>
    <row r="45" spans="1:10">
      <c r="A45" s="37"/>
      <c r="B45" s="5" t="s">
        <v>81</v>
      </c>
      <c r="C45" s="5" t="s">
        <v>82</v>
      </c>
      <c r="D45" s="5">
        <v>30</v>
      </c>
      <c r="E45" s="5" t="s">
        <v>83</v>
      </c>
      <c r="F45" s="15">
        <v>5</v>
      </c>
      <c r="G45" s="5" t="s">
        <v>14</v>
      </c>
      <c r="H45" s="6">
        <v>80</v>
      </c>
      <c r="I45" s="10">
        <f>D45*F45*H45</f>
        <v>12000</v>
      </c>
      <c r="J45" s="5"/>
    </row>
    <row r="46" spans="1:10">
      <c r="A46" s="37"/>
      <c r="B46" s="5" t="s">
        <v>84</v>
      </c>
      <c r="C46" s="5" t="s">
        <v>85</v>
      </c>
      <c r="D46" s="5">
        <v>4</v>
      </c>
      <c r="E46" s="5" t="s">
        <v>42</v>
      </c>
      <c r="F46" s="15">
        <v>5</v>
      </c>
      <c r="G46" s="5" t="s">
        <v>14</v>
      </c>
      <c r="H46" s="6">
        <v>200</v>
      </c>
      <c r="I46" s="10">
        <f>D46*F46*H46</f>
        <v>4000</v>
      </c>
      <c r="J46" s="5"/>
    </row>
    <row r="47" spans="1:10">
      <c r="A47" s="37"/>
      <c r="B47" s="5" t="s">
        <v>86</v>
      </c>
      <c r="C47" s="5" t="s">
        <v>87</v>
      </c>
      <c r="D47" s="5">
        <v>1</v>
      </c>
      <c r="E47" s="5" t="s">
        <v>42</v>
      </c>
      <c r="F47" s="15">
        <v>5</v>
      </c>
      <c r="G47" s="5" t="s">
        <v>14</v>
      </c>
      <c r="H47" s="6">
        <v>300</v>
      </c>
      <c r="I47" s="10">
        <f>D47*F47*H47</f>
        <v>1500</v>
      </c>
      <c r="J47" s="5"/>
    </row>
    <row r="48" spans="1:10">
      <c r="A48" s="37"/>
      <c r="B48" s="5" t="s">
        <v>56</v>
      </c>
      <c r="C48" s="5"/>
      <c r="D48" s="5">
        <v>1</v>
      </c>
      <c r="E48" s="5" t="s">
        <v>42</v>
      </c>
      <c r="F48" s="15">
        <v>5</v>
      </c>
      <c r="G48" s="5" t="s">
        <v>14</v>
      </c>
      <c r="H48" s="6">
        <v>500</v>
      </c>
      <c r="I48" s="10">
        <v>0</v>
      </c>
      <c r="J48" s="5" t="s">
        <v>49</v>
      </c>
    </row>
    <row r="49" spans="1:10" ht="26.1" customHeight="1">
      <c r="A49" s="37"/>
      <c r="B49" s="5" t="s">
        <v>33</v>
      </c>
      <c r="C49" s="5" t="s">
        <v>88</v>
      </c>
      <c r="D49" s="15">
        <v>1</v>
      </c>
      <c r="E49" s="5" t="s">
        <v>13</v>
      </c>
      <c r="F49" s="15">
        <v>4</v>
      </c>
      <c r="G49" s="5" t="s">
        <v>14</v>
      </c>
      <c r="H49" s="6">
        <v>2400</v>
      </c>
      <c r="I49" s="10">
        <f>D49*F49*H49</f>
        <v>9600</v>
      </c>
      <c r="J49" s="5"/>
    </row>
    <row r="50" spans="1:10">
      <c r="A50" s="37"/>
      <c r="B50" s="5" t="s">
        <v>36</v>
      </c>
      <c r="C50" s="5" t="s">
        <v>155</v>
      </c>
      <c r="D50" s="15">
        <v>1</v>
      </c>
      <c r="E50" s="5" t="s">
        <v>13</v>
      </c>
      <c r="F50" s="15">
        <v>5</v>
      </c>
      <c r="G50" s="5" t="s">
        <v>14</v>
      </c>
      <c r="H50" s="6">
        <v>7200</v>
      </c>
      <c r="I50" s="10">
        <f>D50*F50*H50</f>
        <v>36000</v>
      </c>
      <c r="J50" s="5"/>
    </row>
    <row r="51" spans="1:10" ht="14.65">
      <c r="A51" s="37"/>
      <c r="B51" s="35" t="s">
        <v>23</v>
      </c>
      <c r="C51" s="35"/>
      <c r="D51" s="35"/>
      <c r="E51" s="35"/>
      <c r="F51" s="35"/>
      <c r="G51" s="35"/>
      <c r="H51" s="7"/>
      <c r="I51" s="12">
        <f>SUM(I22:I50)</f>
        <v>227650</v>
      </c>
      <c r="J51" s="12"/>
    </row>
    <row r="52" spans="1:10">
      <c r="A52" s="37" t="s">
        <v>89</v>
      </c>
      <c r="B52" s="5" t="s">
        <v>90</v>
      </c>
      <c r="C52" s="5" t="s">
        <v>91</v>
      </c>
      <c r="D52" s="15">
        <v>1</v>
      </c>
      <c r="E52" s="5" t="s">
        <v>42</v>
      </c>
      <c r="F52" s="15">
        <v>1</v>
      </c>
      <c r="G52" s="5" t="s">
        <v>92</v>
      </c>
      <c r="H52" s="6">
        <v>30000</v>
      </c>
      <c r="I52" s="10">
        <f>D52*F52*H52</f>
        <v>30000</v>
      </c>
      <c r="J52" s="5"/>
    </row>
    <row r="53" spans="1:10">
      <c r="A53" s="37"/>
      <c r="B53" s="5" t="s">
        <v>93</v>
      </c>
      <c r="C53" s="5" t="s">
        <v>94</v>
      </c>
      <c r="D53" s="15">
        <v>1</v>
      </c>
      <c r="E53" s="5" t="s">
        <v>42</v>
      </c>
      <c r="F53" s="15">
        <v>1</v>
      </c>
      <c r="G53" s="5" t="s">
        <v>92</v>
      </c>
      <c r="H53" s="6">
        <v>30000</v>
      </c>
      <c r="I53" s="10">
        <f>D53*F53*H53</f>
        <v>30000</v>
      </c>
      <c r="J53" s="5"/>
    </row>
    <row r="54" spans="1:10">
      <c r="A54" s="37"/>
      <c r="B54" s="5" t="s">
        <v>95</v>
      </c>
      <c r="C54" s="5" t="s">
        <v>96</v>
      </c>
      <c r="D54" s="15">
        <v>1</v>
      </c>
      <c r="E54" s="5" t="s">
        <v>42</v>
      </c>
      <c r="F54" s="15">
        <v>1</v>
      </c>
      <c r="G54" s="5" t="s">
        <v>92</v>
      </c>
      <c r="H54" s="6">
        <v>14071.1</v>
      </c>
      <c r="I54" s="10">
        <f>D54*F54*H54</f>
        <v>14071.1</v>
      </c>
      <c r="J54" s="5"/>
    </row>
    <row r="55" spans="1:10" ht="14.65">
      <c r="A55" s="37"/>
      <c r="B55" s="35" t="s">
        <v>23</v>
      </c>
      <c r="C55" s="35"/>
      <c r="D55" s="35"/>
      <c r="E55" s="35"/>
      <c r="F55" s="35"/>
      <c r="G55" s="35"/>
      <c r="H55" s="7"/>
      <c r="I55" s="12">
        <f>SUM(I52:I54)</f>
        <v>74071.100000000006</v>
      </c>
      <c r="J55" s="12"/>
    </row>
    <row r="56" spans="1:10">
      <c r="A56" s="37" t="s">
        <v>97</v>
      </c>
      <c r="B56" s="5" t="s">
        <v>176</v>
      </c>
      <c r="C56" s="5" t="s">
        <v>99</v>
      </c>
      <c r="D56" s="15">
        <v>12</v>
      </c>
      <c r="E56" s="5" t="s">
        <v>100</v>
      </c>
      <c r="F56" s="15">
        <v>5</v>
      </c>
      <c r="G56" s="5" t="s">
        <v>14</v>
      </c>
      <c r="H56" s="6">
        <v>300</v>
      </c>
      <c r="I56" s="10">
        <f>D56*F56*H56</f>
        <v>18000</v>
      </c>
      <c r="J56" s="5"/>
    </row>
    <row r="57" spans="1:10">
      <c r="A57" s="37"/>
      <c r="B57" s="5" t="s">
        <v>101</v>
      </c>
      <c r="C57" s="5" t="s">
        <v>102</v>
      </c>
      <c r="D57" s="15">
        <v>6</v>
      </c>
      <c r="E57" s="5" t="s">
        <v>100</v>
      </c>
      <c r="F57" s="15">
        <v>5</v>
      </c>
      <c r="G57" s="5" t="s">
        <v>14</v>
      </c>
      <c r="H57" s="6">
        <v>600</v>
      </c>
      <c r="I57" s="10">
        <f>D57*F57*H57</f>
        <v>18000</v>
      </c>
      <c r="J57" s="5" t="s">
        <v>103</v>
      </c>
    </row>
    <row r="58" spans="1:10" ht="14.65">
      <c r="A58" s="37"/>
      <c r="B58" s="35" t="s">
        <v>23</v>
      </c>
      <c r="C58" s="35"/>
      <c r="D58" s="35"/>
      <c r="E58" s="35"/>
      <c r="F58" s="35"/>
      <c r="G58" s="35"/>
      <c r="H58" s="7"/>
      <c r="I58" s="12">
        <f>SUM(I56:I57)</f>
        <v>36000</v>
      </c>
      <c r="J58" s="12"/>
    </row>
    <row r="59" spans="1:10">
      <c r="A59" s="37" t="s">
        <v>104</v>
      </c>
      <c r="B59" s="5" t="s">
        <v>105</v>
      </c>
      <c r="C59" s="5" t="s">
        <v>106</v>
      </c>
      <c r="D59" s="15">
        <v>1</v>
      </c>
      <c r="E59" s="5" t="s">
        <v>107</v>
      </c>
      <c r="F59" s="15">
        <v>1</v>
      </c>
      <c r="G59" s="5" t="s">
        <v>92</v>
      </c>
      <c r="H59" s="6">
        <v>3500</v>
      </c>
      <c r="I59" s="10">
        <f t="shared" ref="I59:I64" si="4">D59*F59*H59</f>
        <v>3500</v>
      </c>
      <c r="J59" s="5"/>
    </row>
    <row r="60" spans="1:10">
      <c r="A60" s="37"/>
      <c r="B60" s="5" t="s">
        <v>108</v>
      </c>
      <c r="C60" s="5" t="s">
        <v>109</v>
      </c>
      <c r="D60" s="15">
        <v>1</v>
      </c>
      <c r="E60" s="5" t="s">
        <v>107</v>
      </c>
      <c r="F60" s="15">
        <v>1</v>
      </c>
      <c r="G60" s="5" t="s">
        <v>92</v>
      </c>
      <c r="H60" s="6">
        <v>3500</v>
      </c>
      <c r="I60" s="10">
        <f t="shared" si="4"/>
        <v>3500</v>
      </c>
      <c r="J60" s="5"/>
    </row>
    <row r="61" spans="1:10">
      <c r="A61" s="37"/>
      <c r="B61" s="5" t="s">
        <v>110</v>
      </c>
      <c r="C61" s="5" t="s">
        <v>111</v>
      </c>
      <c r="D61" s="15">
        <v>1</v>
      </c>
      <c r="E61" s="5" t="s">
        <v>107</v>
      </c>
      <c r="F61" s="15">
        <v>1</v>
      </c>
      <c r="G61" s="5" t="s">
        <v>92</v>
      </c>
      <c r="H61" s="6">
        <v>1000</v>
      </c>
      <c r="I61" s="10">
        <f t="shared" si="4"/>
        <v>1000</v>
      </c>
      <c r="J61" s="5"/>
    </row>
    <row r="62" spans="1:10">
      <c r="A62" s="37"/>
      <c r="B62" s="5" t="s">
        <v>112</v>
      </c>
      <c r="C62" s="5" t="s">
        <v>113</v>
      </c>
      <c r="D62" s="15">
        <v>1</v>
      </c>
      <c r="E62" s="5" t="s">
        <v>107</v>
      </c>
      <c r="F62" s="15">
        <v>1</v>
      </c>
      <c r="G62" s="5" t="s">
        <v>92</v>
      </c>
      <c r="H62" s="6">
        <v>500</v>
      </c>
      <c r="I62" s="10">
        <f t="shared" si="4"/>
        <v>500</v>
      </c>
      <c r="J62" s="5"/>
    </row>
    <row r="63" spans="1:10">
      <c r="A63" s="37"/>
      <c r="B63" s="5" t="s">
        <v>114</v>
      </c>
      <c r="C63" s="5" t="s">
        <v>115</v>
      </c>
      <c r="D63" s="15">
        <v>1</v>
      </c>
      <c r="E63" s="5" t="s">
        <v>107</v>
      </c>
      <c r="F63" s="15">
        <v>1</v>
      </c>
      <c r="G63" s="5" t="s">
        <v>92</v>
      </c>
      <c r="H63" s="6">
        <v>500</v>
      </c>
      <c r="I63" s="10">
        <f t="shared" si="4"/>
        <v>500</v>
      </c>
      <c r="J63" s="5"/>
    </row>
    <row r="64" spans="1:10">
      <c r="A64" s="37"/>
      <c r="B64" s="5" t="s">
        <v>116</v>
      </c>
      <c r="C64" s="5" t="s">
        <v>115</v>
      </c>
      <c r="D64" s="15">
        <v>1</v>
      </c>
      <c r="E64" s="5" t="s">
        <v>13</v>
      </c>
      <c r="F64" s="15">
        <v>5</v>
      </c>
      <c r="G64" s="5" t="s">
        <v>14</v>
      </c>
      <c r="H64" s="6">
        <v>500</v>
      </c>
      <c r="I64" s="10">
        <f t="shared" si="4"/>
        <v>2500</v>
      </c>
      <c r="J64" s="5"/>
    </row>
    <row r="65" spans="1:10" ht="14.65">
      <c r="A65" s="37"/>
      <c r="B65" s="35" t="s">
        <v>23</v>
      </c>
      <c r="C65" s="35"/>
      <c r="D65" s="35"/>
      <c r="E65" s="35"/>
      <c r="F65" s="35"/>
      <c r="G65" s="35"/>
      <c r="H65" s="7"/>
      <c r="I65" s="12">
        <f>SUM(I59:I64)</f>
        <v>11500</v>
      </c>
      <c r="J65" s="12"/>
    </row>
    <row r="66" spans="1:10">
      <c r="A66" s="37" t="s">
        <v>117</v>
      </c>
      <c r="B66" s="5" t="s">
        <v>118</v>
      </c>
      <c r="C66" s="5" t="s">
        <v>115</v>
      </c>
      <c r="D66" s="15">
        <v>1</v>
      </c>
      <c r="E66" s="5" t="s">
        <v>13</v>
      </c>
      <c r="F66" s="15">
        <v>1</v>
      </c>
      <c r="G66" s="5" t="s">
        <v>14</v>
      </c>
      <c r="H66" s="6">
        <v>600</v>
      </c>
      <c r="I66" s="10">
        <f>D66*F66*H66</f>
        <v>600</v>
      </c>
      <c r="J66" s="5"/>
    </row>
    <row r="67" spans="1:10">
      <c r="A67" s="37"/>
      <c r="B67" s="5" t="s">
        <v>119</v>
      </c>
      <c r="C67" s="5" t="s">
        <v>115</v>
      </c>
      <c r="D67" s="15">
        <v>1</v>
      </c>
      <c r="E67" s="5" t="s">
        <v>13</v>
      </c>
      <c r="F67" s="15">
        <v>5</v>
      </c>
      <c r="G67" s="5" t="s">
        <v>14</v>
      </c>
      <c r="H67" s="6">
        <v>300</v>
      </c>
      <c r="I67" s="10">
        <f>D67*F67*H67</f>
        <v>1500</v>
      </c>
      <c r="J67" s="5"/>
    </row>
    <row r="68" spans="1:10" ht="14.65">
      <c r="A68" s="37"/>
      <c r="B68" s="35" t="s">
        <v>23</v>
      </c>
      <c r="C68" s="35"/>
      <c r="D68" s="35"/>
      <c r="E68" s="35"/>
      <c r="F68" s="35"/>
      <c r="G68" s="35"/>
      <c r="H68" s="7"/>
      <c r="I68" s="12">
        <f>SUM(I66:I67)</f>
        <v>2100</v>
      </c>
      <c r="J68" s="12"/>
    </row>
    <row r="69" spans="1:10">
      <c r="A69" s="37" t="s">
        <v>120</v>
      </c>
      <c r="B69" s="5" t="s">
        <v>121</v>
      </c>
      <c r="C69" s="5" t="s">
        <v>160</v>
      </c>
      <c r="D69" s="15">
        <v>4</v>
      </c>
      <c r="E69" s="5" t="s">
        <v>100</v>
      </c>
      <c r="F69" s="15">
        <v>1</v>
      </c>
      <c r="G69" s="5" t="s">
        <v>14</v>
      </c>
      <c r="H69" s="6">
        <v>300</v>
      </c>
      <c r="I69" s="10">
        <f t="shared" ref="I69:I74" si="5">D69*F69*H69</f>
        <v>1200</v>
      </c>
      <c r="J69" s="5" t="s">
        <v>103</v>
      </c>
    </row>
    <row r="70" spans="1:10">
      <c r="A70" s="37"/>
      <c r="B70" s="5" t="s">
        <v>122</v>
      </c>
      <c r="C70" s="5" t="s">
        <v>156</v>
      </c>
      <c r="D70" s="15">
        <v>1</v>
      </c>
      <c r="E70" s="5" t="s">
        <v>13</v>
      </c>
      <c r="F70" s="15">
        <v>1</v>
      </c>
      <c r="G70" s="5" t="s">
        <v>14</v>
      </c>
      <c r="H70" s="6">
        <v>6000</v>
      </c>
      <c r="I70" s="10">
        <f t="shared" si="5"/>
        <v>6000</v>
      </c>
      <c r="J70" s="5"/>
    </row>
    <row r="71" spans="1:10">
      <c r="A71" s="37"/>
      <c r="B71" s="5" t="s">
        <v>123</v>
      </c>
      <c r="C71" s="5" t="s">
        <v>157</v>
      </c>
      <c r="D71" s="15">
        <v>1</v>
      </c>
      <c r="E71" s="5" t="s">
        <v>13</v>
      </c>
      <c r="F71" s="15">
        <v>1</v>
      </c>
      <c r="G71" s="5" t="s">
        <v>14</v>
      </c>
      <c r="H71" s="6">
        <v>9300</v>
      </c>
      <c r="I71" s="10">
        <f t="shared" si="5"/>
        <v>9300</v>
      </c>
      <c r="J71" s="5"/>
    </row>
    <row r="72" spans="1:10">
      <c r="A72" s="37"/>
      <c r="B72" s="5" t="s">
        <v>124</v>
      </c>
      <c r="C72" s="5" t="s">
        <v>158</v>
      </c>
      <c r="D72" s="15">
        <v>1</v>
      </c>
      <c r="E72" s="5" t="s">
        <v>13</v>
      </c>
      <c r="F72" s="15">
        <v>1</v>
      </c>
      <c r="G72" s="5" t="s">
        <v>14</v>
      </c>
      <c r="H72" s="6">
        <v>20000</v>
      </c>
      <c r="I72" s="10">
        <f t="shared" si="5"/>
        <v>20000</v>
      </c>
      <c r="J72" s="5"/>
    </row>
    <row r="73" spans="1:10">
      <c r="A73" s="37"/>
      <c r="B73" s="5" t="s">
        <v>125</v>
      </c>
      <c r="C73" s="5" t="s">
        <v>159</v>
      </c>
      <c r="D73" s="15">
        <v>1</v>
      </c>
      <c r="E73" s="5" t="s">
        <v>13</v>
      </c>
      <c r="F73" s="15">
        <v>1</v>
      </c>
      <c r="G73" s="5" t="s">
        <v>14</v>
      </c>
      <c r="H73" s="6">
        <v>20000</v>
      </c>
      <c r="I73" s="10">
        <f t="shared" si="5"/>
        <v>20000</v>
      </c>
      <c r="J73" s="5"/>
    </row>
    <row r="74" spans="1:10">
      <c r="A74" s="37"/>
      <c r="B74" s="5" t="s">
        <v>126</v>
      </c>
      <c r="C74" s="5" t="s">
        <v>127</v>
      </c>
      <c r="D74" s="15">
        <v>1</v>
      </c>
      <c r="E74" s="5" t="s">
        <v>13</v>
      </c>
      <c r="F74" s="15">
        <v>1</v>
      </c>
      <c r="G74" s="5" t="s">
        <v>92</v>
      </c>
      <c r="H74" s="6">
        <v>12000</v>
      </c>
      <c r="I74" s="10">
        <f t="shared" si="5"/>
        <v>12000</v>
      </c>
      <c r="J74" s="5"/>
    </row>
    <row r="75" spans="1:10" ht="14.65">
      <c r="A75" s="37"/>
      <c r="B75" s="35" t="s">
        <v>23</v>
      </c>
      <c r="C75" s="35"/>
      <c r="D75" s="35"/>
      <c r="E75" s="35"/>
      <c r="F75" s="35"/>
      <c r="G75" s="35"/>
      <c r="H75" s="7"/>
      <c r="I75" s="12">
        <f>SUM(I69:I74)</f>
        <v>68500</v>
      </c>
      <c r="J75" s="12"/>
    </row>
    <row r="76" spans="1:10">
      <c r="A76" s="37" t="s">
        <v>128</v>
      </c>
      <c r="B76" s="5" t="s">
        <v>129</v>
      </c>
      <c r="C76" s="5" t="s">
        <v>130</v>
      </c>
      <c r="D76" s="15">
        <v>1</v>
      </c>
      <c r="E76" s="5" t="s">
        <v>13</v>
      </c>
      <c r="F76" s="15">
        <v>1</v>
      </c>
      <c r="G76" s="5" t="s">
        <v>13</v>
      </c>
      <c r="H76" s="6">
        <v>31000</v>
      </c>
      <c r="I76" s="10">
        <f>D76*F76*H76</f>
        <v>31000</v>
      </c>
      <c r="J76" s="5" t="s">
        <v>103</v>
      </c>
    </row>
    <row r="77" spans="1:10" ht="14.65">
      <c r="A77" s="37"/>
      <c r="B77" s="35" t="s">
        <v>23</v>
      </c>
      <c r="C77" s="35"/>
      <c r="D77" s="35"/>
      <c r="E77" s="35"/>
      <c r="F77" s="35"/>
      <c r="G77" s="35"/>
      <c r="H77" s="7"/>
      <c r="I77" s="12">
        <f>SUM(I76)</f>
        <v>31000</v>
      </c>
      <c r="J77" s="12"/>
    </row>
    <row r="78" spans="1:10">
      <c r="A78" s="37" t="s">
        <v>131</v>
      </c>
      <c r="B78" s="5" t="s">
        <v>132</v>
      </c>
      <c r="C78" s="5"/>
      <c r="D78" s="15">
        <v>1</v>
      </c>
      <c r="E78" s="5" t="s">
        <v>13</v>
      </c>
      <c r="F78" s="15">
        <v>5</v>
      </c>
      <c r="G78" s="5" t="s">
        <v>14</v>
      </c>
      <c r="H78" s="6">
        <v>3000</v>
      </c>
      <c r="I78" s="10">
        <f>D78*F78*H78</f>
        <v>15000</v>
      </c>
      <c r="J78" s="5" t="s">
        <v>103</v>
      </c>
    </row>
    <row r="79" spans="1:10">
      <c r="A79" s="37"/>
      <c r="B79" s="5" t="s">
        <v>133</v>
      </c>
      <c r="C79" s="5" t="s">
        <v>134</v>
      </c>
      <c r="D79" s="15">
        <v>1</v>
      </c>
      <c r="E79" s="5" t="s">
        <v>13</v>
      </c>
      <c r="F79" s="15">
        <v>5</v>
      </c>
      <c r="G79" s="5" t="s">
        <v>14</v>
      </c>
      <c r="H79" s="6">
        <v>3000</v>
      </c>
      <c r="I79" s="10">
        <f>D79*F79*H79</f>
        <v>15000</v>
      </c>
      <c r="J79" s="5" t="s">
        <v>103</v>
      </c>
    </row>
    <row r="80" spans="1:10" ht="14.65">
      <c r="A80" s="37"/>
      <c r="B80" s="35" t="s">
        <v>23</v>
      </c>
      <c r="C80" s="35"/>
      <c r="D80" s="35"/>
      <c r="E80" s="35"/>
      <c r="F80" s="35"/>
      <c r="G80" s="35"/>
      <c r="H80" s="7"/>
      <c r="I80" s="11">
        <f>SUM(I78:I79)</f>
        <v>30000</v>
      </c>
      <c r="J80" s="12"/>
    </row>
    <row r="81" spans="1:10">
      <c r="A81" s="37" t="s">
        <v>135</v>
      </c>
      <c r="B81" s="5" t="s">
        <v>136</v>
      </c>
      <c r="C81" s="5" t="s">
        <v>137</v>
      </c>
      <c r="D81" s="15">
        <v>1</v>
      </c>
      <c r="E81" s="5" t="s">
        <v>13</v>
      </c>
      <c r="F81" s="15">
        <v>5</v>
      </c>
      <c r="G81" s="5" t="s">
        <v>14</v>
      </c>
      <c r="H81" s="6">
        <v>2000</v>
      </c>
      <c r="I81" s="10">
        <f>D81*F81*H81</f>
        <v>10000</v>
      </c>
      <c r="J81" s="5" t="s">
        <v>103</v>
      </c>
    </row>
    <row r="82" spans="1:10">
      <c r="A82" s="37"/>
      <c r="B82" s="5" t="s">
        <v>138</v>
      </c>
      <c r="C82" s="5" t="s">
        <v>137</v>
      </c>
      <c r="D82" s="15">
        <v>1</v>
      </c>
      <c r="E82" s="5" t="s">
        <v>13</v>
      </c>
      <c r="F82" s="15">
        <v>5</v>
      </c>
      <c r="G82" s="5" t="s">
        <v>14</v>
      </c>
      <c r="H82" s="6">
        <v>3000</v>
      </c>
      <c r="I82" s="10">
        <f>D82*F82*H82</f>
        <v>15000</v>
      </c>
      <c r="J82" s="5"/>
    </row>
    <row r="83" spans="1:10">
      <c r="A83" s="37"/>
      <c r="B83" s="5" t="s">
        <v>139</v>
      </c>
      <c r="C83" s="5" t="s">
        <v>140</v>
      </c>
      <c r="D83" s="15">
        <v>1</v>
      </c>
      <c r="E83" s="5" t="s">
        <v>13</v>
      </c>
      <c r="F83" s="15">
        <v>5</v>
      </c>
      <c r="G83" s="5" t="s">
        <v>14</v>
      </c>
      <c r="H83" s="6">
        <v>1500</v>
      </c>
      <c r="I83" s="10">
        <f>D83*F83*H83</f>
        <v>7500</v>
      </c>
      <c r="J83" s="5"/>
    </row>
    <row r="84" spans="1:10">
      <c r="A84" s="37"/>
      <c r="B84" s="5" t="s">
        <v>141</v>
      </c>
      <c r="C84" s="5"/>
      <c r="D84" s="15">
        <v>1</v>
      </c>
      <c r="E84" s="5" t="s">
        <v>13</v>
      </c>
      <c r="F84" s="15">
        <v>5</v>
      </c>
      <c r="G84" s="5" t="s">
        <v>14</v>
      </c>
      <c r="H84" s="6">
        <v>2000</v>
      </c>
      <c r="I84" s="10">
        <f>D84*F84*H84</f>
        <v>10000</v>
      </c>
      <c r="J84" s="5"/>
    </row>
    <row r="85" spans="1:10">
      <c r="A85" s="37"/>
      <c r="B85" s="5" t="s">
        <v>142</v>
      </c>
      <c r="C85" s="5"/>
      <c r="D85" s="15">
        <v>1</v>
      </c>
      <c r="E85" s="5" t="s">
        <v>13</v>
      </c>
      <c r="F85" s="15">
        <v>5</v>
      </c>
      <c r="G85" s="5" t="s">
        <v>14</v>
      </c>
      <c r="H85" s="6">
        <v>3000</v>
      </c>
      <c r="I85" s="10">
        <f>D85*F85*H85</f>
        <v>15000</v>
      </c>
      <c r="J85" s="5"/>
    </row>
    <row r="86" spans="1:10" ht="14.65">
      <c r="A86" s="37"/>
      <c r="B86" s="35" t="s">
        <v>23</v>
      </c>
      <c r="C86" s="35"/>
      <c r="D86" s="35"/>
      <c r="E86" s="35"/>
      <c r="F86" s="35"/>
      <c r="G86" s="35"/>
      <c r="H86" s="7"/>
      <c r="I86" s="12">
        <f>SUM(I81:I85)</f>
        <v>57500</v>
      </c>
      <c r="J86" s="12"/>
    </row>
    <row r="87" spans="1:10" ht="14.65">
      <c r="A87" s="8"/>
      <c r="B87" s="36" t="s">
        <v>23</v>
      </c>
      <c r="C87" s="36"/>
      <c r="D87" s="36"/>
      <c r="E87" s="36"/>
      <c r="F87" s="36"/>
      <c r="G87" s="36"/>
      <c r="H87" s="9"/>
      <c r="I87" s="13">
        <f>I12+I21+I51+I55+I58+I65+I68+I75+I77+I80+I86</f>
        <v>1226601.1000000001</v>
      </c>
      <c r="J87" s="4"/>
    </row>
    <row r="88" spans="1:10" ht="14.65">
      <c r="A88" s="8"/>
      <c r="B88" s="36" t="s">
        <v>143</v>
      </c>
      <c r="C88" s="36"/>
      <c r="D88" s="36"/>
      <c r="E88" s="36"/>
      <c r="F88" s="36"/>
      <c r="G88" s="36"/>
      <c r="H88" s="9"/>
      <c r="I88" s="14">
        <f>I87*0.1</f>
        <v>122660.11000000002</v>
      </c>
      <c r="J88" s="14"/>
    </row>
    <row r="89" spans="1:10" ht="14.65">
      <c r="A89" s="8"/>
      <c r="B89" s="36" t="s">
        <v>144</v>
      </c>
      <c r="C89" s="36"/>
      <c r="D89" s="36"/>
      <c r="E89" s="36"/>
      <c r="F89" s="36"/>
      <c r="G89" s="36"/>
      <c r="H89" s="9"/>
      <c r="I89" s="4">
        <f>(I88+I87)*0.06</f>
        <v>80955.672600000005</v>
      </c>
      <c r="J89" s="4"/>
    </row>
    <row r="90" spans="1:10" ht="14.65">
      <c r="A90" s="8"/>
      <c r="B90" s="36" t="s">
        <v>145</v>
      </c>
      <c r="C90" s="36"/>
      <c r="D90" s="36"/>
      <c r="E90" s="36"/>
      <c r="F90" s="36"/>
      <c r="G90" s="36"/>
      <c r="H90" s="9"/>
      <c r="I90" s="13">
        <f>SUM(I87:I89)</f>
        <v>1430216.8826000001</v>
      </c>
      <c r="J90" s="4"/>
    </row>
    <row r="91" spans="1:10" ht="14.65">
      <c r="A91" s="8"/>
      <c r="B91" s="36" t="s">
        <v>146</v>
      </c>
      <c r="C91" s="36"/>
      <c r="D91" s="36"/>
      <c r="E91" s="36"/>
      <c r="F91" s="36"/>
      <c r="G91" s="36"/>
      <c r="H91" s="9"/>
      <c r="I91" s="13">
        <v>1430000</v>
      </c>
      <c r="J91" s="4"/>
    </row>
  </sheetData>
  <mergeCells count="27">
    <mergeCell ref="B91:G91"/>
    <mergeCell ref="A2:A12"/>
    <mergeCell ref="A13:A21"/>
    <mergeCell ref="A22:A51"/>
    <mergeCell ref="A52:A55"/>
    <mergeCell ref="A56:A58"/>
    <mergeCell ref="A59:A65"/>
    <mergeCell ref="A66:A68"/>
    <mergeCell ref="A69:A75"/>
    <mergeCell ref="A76:A77"/>
    <mergeCell ref="A78:A80"/>
    <mergeCell ref="A81:A86"/>
    <mergeCell ref="B86:G86"/>
    <mergeCell ref="B87:G87"/>
    <mergeCell ref="B88:G88"/>
    <mergeCell ref="B89:G89"/>
    <mergeCell ref="B90:G90"/>
    <mergeCell ref="B65:G65"/>
    <mergeCell ref="B68:G68"/>
    <mergeCell ref="B75:G75"/>
    <mergeCell ref="B77:G77"/>
    <mergeCell ref="B80:G80"/>
    <mergeCell ref="B12:G12"/>
    <mergeCell ref="B21:G21"/>
    <mergeCell ref="B51:G51"/>
    <mergeCell ref="B55:G55"/>
    <mergeCell ref="B58:G58"/>
  </mergeCells>
  <phoneticPr fontId="7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activeCell="I42" sqref="I42:J48"/>
    </sheetView>
  </sheetViews>
  <sheetFormatPr defaultColWidth="8.86328125" defaultRowHeight="13.9"/>
  <cols>
    <col min="1" max="1" width="9.73046875" style="2" customWidth="1"/>
    <col min="2" max="2" width="19.3984375" style="2" customWidth="1"/>
    <col min="3" max="3" width="32.3984375" style="2" customWidth="1"/>
    <col min="4" max="4" width="5.86328125" style="2" customWidth="1"/>
    <col min="5" max="5" width="4.73046875" style="2" customWidth="1"/>
    <col min="6" max="6" width="4.86328125" style="2" customWidth="1"/>
    <col min="7" max="7" width="8" style="2" customWidth="1"/>
    <col min="8" max="8" width="10.1328125" style="3" customWidth="1"/>
    <col min="9" max="9" width="14.265625" style="2" customWidth="1"/>
    <col min="10" max="10" width="19.59765625" style="2" bestFit="1" customWidth="1"/>
    <col min="11" max="16384" width="8.86328125" style="2"/>
  </cols>
  <sheetData>
    <row r="1" spans="1:10" s="1" customFormat="1" ht="14.6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147</v>
      </c>
      <c r="I1" s="4" t="s">
        <v>8</v>
      </c>
      <c r="J1" s="4" t="s">
        <v>9</v>
      </c>
    </row>
    <row r="2" spans="1:10" s="25" customFormat="1" ht="14.65">
      <c r="A2" s="38" t="s">
        <v>187</v>
      </c>
      <c r="B2" s="27" t="s">
        <v>188</v>
      </c>
      <c r="C2" s="27" t="s">
        <v>189</v>
      </c>
      <c r="D2" s="27">
        <v>4</v>
      </c>
      <c r="E2" s="27" t="s">
        <v>190</v>
      </c>
      <c r="F2" s="27">
        <v>5</v>
      </c>
      <c r="G2" s="27" t="s">
        <v>14</v>
      </c>
      <c r="H2" s="6">
        <v>300</v>
      </c>
      <c r="I2" s="10">
        <f t="shared" ref="I2:I12" si="0">D2*F2*H2</f>
        <v>6000</v>
      </c>
      <c r="J2" s="27"/>
    </row>
    <row r="3" spans="1:10" s="25" customFormat="1" ht="14.65">
      <c r="A3" s="39"/>
      <c r="B3" s="30" t="s">
        <v>192</v>
      </c>
      <c r="C3" s="27" t="s">
        <v>58</v>
      </c>
      <c r="D3" s="27">
        <v>5</v>
      </c>
      <c r="E3" s="27" t="s">
        <v>42</v>
      </c>
      <c r="F3" s="27">
        <v>5</v>
      </c>
      <c r="G3" s="27" t="s">
        <v>14</v>
      </c>
      <c r="H3" s="6">
        <v>800</v>
      </c>
      <c r="I3" s="10">
        <f>D3*F3*H3</f>
        <v>20000</v>
      </c>
      <c r="J3" s="27"/>
    </row>
    <row r="4" spans="1:10" s="25" customFormat="1" ht="14.65">
      <c r="A4" s="39"/>
      <c r="B4" s="30" t="s">
        <v>193</v>
      </c>
      <c r="C4" s="27" t="s">
        <v>194</v>
      </c>
      <c r="D4" s="27">
        <v>4</v>
      </c>
      <c r="E4" s="27" t="s">
        <v>42</v>
      </c>
      <c r="F4" s="27">
        <v>5</v>
      </c>
      <c r="G4" s="27" t="s">
        <v>14</v>
      </c>
      <c r="H4" s="6">
        <v>950</v>
      </c>
      <c r="I4" s="10">
        <f t="shared" ref="I4:I10" si="1">D4*F4*H4</f>
        <v>19000</v>
      </c>
      <c r="J4" s="27"/>
    </row>
    <row r="5" spans="1:10" s="25" customFormat="1" ht="14.65">
      <c r="A5" s="39"/>
      <c r="B5" s="34" t="s">
        <v>221</v>
      </c>
      <c r="C5" s="33" t="s">
        <v>222</v>
      </c>
      <c r="D5" s="33">
        <v>2</v>
      </c>
      <c r="E5" s="33" t="s">
        <v>42</v>
      </c>
      <c r="F5" s="33">
        <v>5</v>
      </c>
      <c r="G5" s="33" t="s">
        <v>14</v>
      </c>
      <c r="H5" s="6">
        <v>650</v>
      </c>
      <c r="I5" s="10">
        <f t="shared" ref="I5" si="2">D5*F5*H5</f>
        <v>6500</v>
      </c>
      <c r="J5" s="33"/>
    </row>
    <row r="6" spans="1:10" s="25" customFormat="1" ht="14.65">
      <c r="A6" s="39"/>
      <c r="B6" s="27" t="s">
        <v>56</v>
      </c>
      <c r="C6" s="27" t="s">
        <v>210</v>
      </c>
      <c r="D6" s="27">
        <v>3</v>
      </c>
      <c r="E6" s="27" t="s">
        <v>209</v>
      </c>
      <c r="F6" s="27">
        <v>5</v>
      </c>
      <c r="G6" s="27" t="s">
        <v>14</v>
      </c>
      <c r="H6" s="6">
        <v>500</v>
      </c>
      <c r="I6" s="10">
        <f t="shared" si="1"/>
        <v>7500</v>
      </c>
      <c r="J6" s="27"/>
    </row>
    <row r="7" spans="1:10" s="25" customFormat="1" ht="14.65">
      <c r="A7" s="39"/>
      <c r="B7" s="33" t="s">
        <v>224</v>
      </c>
      <c r="C7" s="33"/>
      <c r="D7" s="33">
        <v>1</v>
      </c>
      <c r="E7" s="33" t="s">
        <v>209</v>
      </c>
      <c r="F7" s="33">
        <v>5</v>
      </c>
      <c r="G7" s="33" t="s">
        <v>14</v>
      </c>
      <c r="H7" s="6">
        <v>600</v>
      </c>
      <c r="I7" s="10">
        <f t="shared" ref="I7" si="3">D7*F7*H7</f>
        <v>3000</v>
      </c>
      <c r="J7" s="33"/>
    </row>
    <row r="8" spans="1:10" s="25" customFormat="1" ht="14.65">
      <c r="A8" s="39"/>
      <c r="B8" s="30" t="s">
        <v>211</v>
      </c>
      <c r="C8" s="27"/>
      <c r="D8" s="27">
        <v>2</v>
      </c>
      <c r="E8" s="27" t="s">
        <v>209</v>
      </c>
      <c r="F8" s="27">
        <v>5</v>
      </c>
      <c r="G8" s="27" t="s">
        <v>14</v>
      </c>
      <c r="H8" s="6">
        <v>450</v>
      </c>
      <c r="I8" s="10">
        <f t="shared" si="1"/>
        <v>4500</v>
      </c>
      <c r="J8" s="27"/>
    </row>
    <row r="9" spans="1:10" s="25" customFormat="1" ht="14.65">
      <c r="A9" s="39"/>
      <c r="B9" s="30" t="s">
        <v>199</v>
      </c>
      <c r="C9" s="27" t="s">
        <v>200</v>
      </c>
      <c r="D9" s="27">
        <v>4</v>
      </c>
      <c r="E9" s="27" t="s">
        <v>202</v>
      </c>
      <c r="F9" s="27">
        <v>8</v>
      </c>
      <c r="G9" s="27" t="s">
        <v>203</v>
      </c>
      <c r="H9" s="6">
        <v>380</v>
      </c>
      <c r="I9" s="10">
        <f t="shared" si="1"/>
        <v>12160</v>
      </c>
      <c r="J9" s="27"/>
    </row>
    <row r="10" spans="1:10" s="25" customFormat="1" ht="14.65">
      <c r="A10" s="39"/>
      <c r="B10" s="30" t="s">
        <v>195</v>
      </c>
      <c r="C10" s="27" t="s">
        <v>196</v>
      </c>
      <c r="D10" s="27">
        <v>2</v>
      </c>
      <c r="E10" s="27" t="s">
        <v>197</v>
      </c>
      <c r="F10" s="27">
        <v>4</v>
      </c>
      <c r="G10" s="27" t="s">
        <v>198</v>
      </c>
      <c r="H10" s="6">
        <v>600</v>
      </c>
      <c r="I10" s="10">
        <f t="shared" si="1"/>
        <v>4800</v>
      </c>
      <c r="J10" s="27" t="s">
        <v>220</v>
      </c>
    </row>
    <row r="11" spans="1:10">
      <c r="A11" s="39"/>
      <c r="B11" s="27" t="s">
        <v>183</v>
      </c>
      <c r="C11" s="27" t="s">
        <v>186</v>
      </c>
      <c r="D11" s="27">
        <v>3</v>
      </c>
      <c r="E11" s="27" t="s">
        <v>27</v>
      </c>
      <c r="F11" s="27">
        <v>4</v>
      </c>
      <c r="G11" s="27" t="s">
        <v>14</v>
      </c>
      <c r="H11" s="6">
        <v>180</v>
      </c>
      <c r="I11" s="10">
        <f t="shared" si="0"/>
        <v>2160</v>
      </c>
      <c r="J11" s="27"/>
    </row>
    <row r="12" spans="1:10">
      <c r="A12" s="39"/>
      <c r="B12" s="27" t="s">
        <v>204</v>
      </c>
      <c r="C12" s="27" t="s">
        <v>205</v>
      </c>
      <c r="D12" s="15">
        <v>1</v>
      </c>
      <c r="E12" s="27" t="s">
        <v>13</v>
      </c>
      <c r="F12" s="27">
        <v>4</v>
      </c>
      <c r="G12" s="27" t="s">
        <v>14</v>
      </c>
      <c r="H12" s="6">
        <v>2500</v>
      </c>
      <c r="I12" s="10">
        <f t="shared" si="0"/>
        <v>10000</v>
      </c>
      <c r="J12" s="27"/>
    </row>
    <row r="13" spans="1:10" ht="14.65">
      <c r="A13" s="40"/>
      <c r="B13" s="35" t="s">
        <v>23</v>
      </c>
      <c r="C13" s="35"/>
      <c r="D13" s="35"/>
      <c r="E13" s="35"/>
      <c r="F13" s="35"/>
      <c r="G13" s="35"/>
      <c r="H13" s="7"/>
      <c r="I13" s="11">
        <f>SUM(I2:I12)</f>
        <v>95620</v>
      </c>
      <c r="J13" s="12"/>
    </row>
    <row r="14" spans="1:10" ht="14.65">
      <c r="A14" s="38" t="s">
        <v>212</v>
      </c>
      <c r="B14" s="26" t="s">
        <v>213</v>
      </c>
      <c r="C14" s="26" t="s">
        <v>214</v>
      </c>
      <c r="D14" s="15">
        <v>1</v>
      </c>
      <c r="E14" s="27" t="s">
        <v>13</v>
      </c>
      <c r="F14" s="27">
        <v>1</v>
      </c>
      <c r="G14" s="27" t="s">
        <v>14</v>
      </c>
      <c r="H14" s="6">
        <v>34000</v>
      </c>
      <c r="I14" s="10">
        <f t="shared" ref="I14" si="4">D14*F14*H14</f>
        <v>34000</v>
      </c>
      <c r="J14" s="32"/>
    </row>
    <row r="15" spans="1:10" ht="14.65">
      <c r="A15" s="40"/>
      <c r="B15" s="28"/>
      <c r="C15" s="28"/>
      <c r="D15" s="28"/>
      <c r="E15" s="28"/>
      <c r="F15" s="28"/>
      <c r="G15" s="28"/>
      <c r="H15" s="7"/>
      <c r="I15" s="11">
        <f>SUM(I14)</f>
        <v>34000</v>
      </c>
      <c r="J15" s="12"/>
    </row>
    <row r="16" spans="1:10">
      <c r="A16" s="37" t="s">
        <v>131</v>
      </c>
      <c r="B16" s="5" t="s">
        <v>148</v>
      </c>
      <c r="C16" s="5" t="s">
        <v>149</v>
      </c>
      <c r="D16" s="5">
        <v>15</v>
      </c>
      <c r="E16" s="5" t="s">
        <v>150</v>
      </c>
      <c r="F16" s="5">
        <v>4</v>
      </c>
      <c r="G16" s="5" t="s">
        <v>14</v>
      </c>
      <c r="H16" s="6">
        <v>40</v>
      </c>
      <c r="I16" s="10">
        <f>D16*F16*H16</f>
        <v>2400</v>
      </c>
      <c r="J16" s="5" t="s">
        <v>103</v>
      </c>
    </row>
    <row r="17" spans="1:10">
      <c r="A17" s="37"/>
      <c r="B17" s="5" t="s">
        <v>151</v>
      </c>
      <c r="C17" s="5" t="s">
        <v>172</v>
      </c>
      <c r="D17" s="5">
        <v>1</v>
      </c>
      <c r="E17" s="5" t="s">
        <v>13</v>
      </c>
      <c r="F17" s="5">
        <v>4</v>
      </c>
      <c r="G17" s="5" t="s">
        <v>14</v>
      </c>
      <c r="H17" s="6">
        <v>120</v>
      </c>
      <c r="I17" s="10">
        <f t="shared" ref="I17:I23" si="5">D17*F17*H17</f>
        <v>480</v>
      </c>
      <c r="J17" s="5" t="s">
        <v>103</v>
      </c>
    </row>
    <row r="18" spans="1:10">
      <c r="A18" s="37"/>
      <c r="B18" s="18" t="s">
        <v>165</v>
      </c>
      <c r="C18" s="18" t="s">
        <v>166</v>
      </c>
      <c r="D18" s="18">
        <v>32</v>
      </c>
      <c r="E18" s="18" t="s">
        <v>164</v>
      </c>
      <c r="F18" s="18">
        <v>5</v>
      </c>
      <c r="G18" s="18" t="s">
        <v>14</v>
      </c>
      <c r="H18" s="6">
        <v>5</v>
      </c>
      <c r="I18" s="10">
        <f t="shared" si="5"/>
        <v>800</v>
      </c>
      <c r="J18" s="18"/>
    </row>
    <row r="19" spans="1:10">
      <c r="A19" s="37"/>
      <c r="B19" s="29" t="s">
        <v>206</v>
      </c>
      <c r="C19" s="27" t="s">
        <v>207</v>
      </c>
      <c r="D19" s="27">
        <v>2</v>
      </c>
      <c r="E19" s="27" t="s">
        <v>208</v>
      </c>
      <c r="F19" s="27">
        <v>1</v>
      </c>
      <c r="G19" s="27" t="s">
        <v>201</v>
      </c>
      <c r="H19" s="6">
        <v>3000</v>
      </c>
      <c r="I19" s="10">
        <f t="shared" si="5"/>
        <v>6000</v>
      </c>
      <c r="J19" s="27"/>
    </row>
    <row r="20" spans="1:10">
      <c r="A20" s="37"/>
      <c r="B20" s="29" t="s">
        <v>215</v>
      </c>
      <c r="C20" s="27" t="s">
        <v>216</v>
      </c>
      <c r="D20" s="27">
        <v>8</v>
      </c>
      <c r="E20" s="27" t="s">
        <v>218</v>
      </c>
      <c r="F20" s="27">
        <v>5</v>
      </c>
      <c r="G20" s="27" t="s">
        <v>217</v>
      </c>
      <c r="H20" s="6">
        <v>300</v>
      </c>
      <c r="I20" s="10">
        <f t="shared" si="5"/>
        <v>12000</v>
      </c>
      <c r="J20" s="27"/>
    </row>
    <row r="21" spans="1:10">
      <c r="A21" s="37"/>
      <c r="B21" s="41" t="s">
        <v>163</v>
      </c>
      <c r="C21" s="18" t="s">
        <v>223</v>
      </c>
      <c r="D21" s="18">
        <v>4</v>
      </c>
      <c r="E21" s="18" t="s">
        <v>164</v>
      </c>
      <c r="F21" s="18">
        <v>5</v>
      </c>
      <c r="G21" s="18" t="s">
        <v>14</v>
      </c>
      <c r="H21" s="6">
        <v>300</v>
      </c>
      <c r="I21" s="10">
        <f t="shared" si="5"/>
        <v>6000</v>
      </c>
      <c r="J21" s="18"/>
    </row>
    <row r="22" spans="1:10">
      <c r="A22" s="37"/>
      <c r="B22" s="43"/>
      <c r="C22" s="20" t="s">
        <v>171</v>
      </c>
      <c r="D22" s="20">
        <v>2</v>
      </c>
      <c r="E22" s="20" t="s">
        <v>164</v>
      </c>
      <c r="F22" s="20">
        <v>5</v>
      </c>
      <c r="G22" s="20" t="s">
        <v>14</v>
      </c>
      <c r="H22" s="6">
        <v>300</v>
      </c>
      <c r="I22" s="10">
        <f t="shared" si="5"/>
        <v>3000</v>
      </c>
      <c r="J22" s="20"/>
    </row>
    <row r="23" spans="1:10">
      <c r="A23" s="37"/>
      <c r="B23" s="42"/>
      <c r="C23" s="21" t="s">
        <v>173</v>
      </c>
      <c r="D23" s="21">
        <v>2</v>
      </c>
      <c r="E23" s="21" t="s">
        <v>164</v>
      </c>
      <c r="F23" s="21">
        <v>3</v>
      </c>
      <c r="G23" s="21" t="s">
        <v>14</v>
      </c>
      <c r="H23" s="6">
        <v>300</v>
      </c>
      <c r="I23" s="10">
        <f t="shared" si="5"/>
        <v>1800</v>
      </c>
      <c r="J23" s="21"/>
    </row>
    <row r="24" spans="1:10" ht="14.65">
      <c r="A24" s="37"/>
      <c r="B24" s="35" t="s">
        <v>23</v>
      </c>
      <c r="C24" s="35"/>
      <c r="D24" s="35"/>
      <c r="E24" s="35"/>
      <c r="F24" s="35"/>
      <c r="G24" s="35"/>
      <c r="H24" s="7"/>
      <c r="I24" s="11">
        <f>SUM(I16:I23)</f>
        <v>32480</v>
      </c>
      <c r="J24" s="12"/>
    </row>
    <row r="25" spans="1:10">
      <c r="A25" s="37" t="s">
        <v>97</v>
      </c>
      <c r="B25" s="41" t="s">
        <v>98</v>
      </c>
      <c r="C25" s="5" t="s">
        <v>99</v>
      </c>
      <c r="D25" s="5">
        <v>4</v>
      </c>
      <c r="E25" s="5" t="s">
        <v>100</v>
      </c>
      <c r="F25" s="5">
        <v>4</v>
      </c>
      <c r="G25" s="5" t="s">
        <v>14</v>
      </c>
      <c r="H25" s="6">
        <v>300</v>
      </c>
      <c r="I25" s="10">
        <f t="shared" ref="I25:I28" si="6">D25*F25*H25</f>
        <v>4800</v>
      </c>
      <c r="J25" s="5"/>
    </row>
    <row r="26" spans="1:10">
      <c r="A26" s="37"/>
      <c r="B26" s="42"/>
      <c r="C26" s="24" t="s">
        <v>184</v>
      </c>
      <c r="D26" s="24">
        <v>16</v>
      </c>
      <c r="E26" s="24" t="s">
        <v>100</v>
      </c>
      <c r="F26" s="24">
        <v>1</v>
      </c>
      <c r="G26" s="24" t="s">
        <v>185</v>
      </c>
      <c r="H26" s="6">
        <v>100</v>
      </c>
      <c r="I26" s="10">
        <f t="shared" ref="I26" si="7">D26*F26*H26</f>
        <v>1600</v>
      </c>
      <c r="J26" s="24"/>
    </row>
    <row r="27" spans="1:10">
      <c r="A27" s="37"/>
      <c r="B27" s="18" t="s">
        <v>162</v>
      </c>
      <c r="C27" s="18" t="s">
        <v>161</v>
      </c>
      <c r="D27" s="18">
        <v>4</v>
      </c>
      <c r="E27" s="18" t="s">
        <v>100</v>
      </c>
      <c r="F27" s="18">
        <v>4</v>
      </c>
      <c r="G27" s="18" t="s">
        <v>14</v>
      </c>
      <c r="H27" s="6">
        <v>300</v>
      </c>
      <c r="I27" s="10">
        <f t="shared" si="6"/>
        <v>4800</v>
      </c>
      <c r="J27" s="18"/>
    </row>
    <row r="28" spans="1:10">
      <c r="A28" s="37"/>
      <c r="B28" s="20" t="s">
        <v>169</v>
      </c>
      <c r="C28" s="20" t="s">
        <v>170</v>
      </c>
      <c r="D28" s="20">
        <v>1</v>
      </c>
      <c r="E28" s="20" t="s">
        <v>100</v>
      </c>
      <c r="F28" s="20">
        <v>3</v>
      </c>
      <c r="G28" s="20" t="s">
        <v>14</v>
      </c>
      <c r="H28" s="6">
        <v>800</v>
      </c>
      <c r="I28" s="10">
        <f t="shared" si="6"/>
        <v>2400</v>
      </c>
      <c r="J28" s="20"/>
    </row>
    <row r="29" spans="1:10" ht="14.65">
      <c r="A29" s="37"/>
      <c r="B29" s="35" t="s">
        <v>23</v>
      </c>
      <c r="C29" s="35"/>
      <c r="D29" s="35"/>
      <c r="E29" s="35"/>
      <c r="F29" s="35"/>
      <c r="G29" s="35"/>
      <c r="H29" s="7"/>
      <c r="I29" s="12">
        <f>SUM(I25:I28)</f>
        <v>13600</v>
      </c>
      <c r="J29" s="12"/>
    </row>
    <row r="30" spans="1:10">
      <c r="A30" s="43"/>
      <c r="B30" s="22" t="s">
        <v>177</v>
      </c>
      <c r="C30" s="22" t="s">
        <v>179</v>
      </c>
      <c r="D30" s="22">
        <v>1</v>
      </c>
      <c r="E30" s="22" t="s">
        <v>180</v>
      </c>
      <c r="F30" s="22">
        <v>1</v>
      </c>
      <c r="G30" s="22" t="s">
        <v>181</v>
      </c>
      <c r="H30" s="6">
        <v>3000</v>
      </c>
      <c r="I30" s="10">
        <f>D30*F30*H30</f>
        <v>3000</v>
      </c>
      <c r="J30" s="22"/>
    </row>
    <row r="31" spans="1:10">
      <c r="A31" s="43"/>
      <c r="B31" s="33" t="s">
        <v>219</v>
      </c>
      <c r="C31" s="33" t="s">
        <v>179</v>
      </c>
      <c r="D31" s="33">
        <v>1</v>
      </c>
      <c r="E31" s="33" t="s">
        <v>180</v>
      </c>
      <c r="F31" s="33">
        <v>1</v>
      </c>
      <c r="G31" s="33" t="s">
        <v>181</v>
      </c>
      <c r="H31" s="6">
        <v>3000</v>
      </c>
      <c r="I31" s="10">
        <f>D31*F31*H31</f>
        <v>3000</v>
      </c>
      <c r="J31" s="33"/>
    </row>
    <row r="32" spans="1:10">
      <c r="A32" s="43"/>
      <c r="B32" s="22" t="s">
        <v>178</v>
      </c>
      <c r="C32" s="22" t="s">
        <v>179</v>
      </c>
      <c r="D32" s="22">
        <v>1</v>
      </c>
      <c r="E32" s="22" t="s">
        <v>180</v>
      </c>
      <c r="F32" s="22">
        <v>1</v>
      </c>
      <c r="G32" s="22" t="s">
        <v>181</v>
      </c>
      <c r="H32" s="6">
        <v>3000</v>
      </c>
      <c r="I32" s="10">
        <f>D32*F32*H32</f>
        <v>3000</v>
      </c>
      <c r="J32" s="22"/>
    </row>
    <row r="33" spans="1:10">
      <c r="A33" s="43"/>
      <c r="B33" s="27" t="s">
        <v>167</v>
      </c>
      <c r="C33" s="27" t="s">
        <v>168</v>
      </c>
      <c r="D33" s="27">
        <v>2</v>
      </c>
      <c r="E33" s="27" t="s">
        <v>164</v>
      </c>
      <c r="F33" s="27">
        <v>1</v>
      </c>
      <c r="G33" s="27" t="s">
        <v>14</v>
      </c>
      <c r="H33" s="6">
        <v>100</v>
      </c>
      <c r="I33" s="10">
        <f t="shared" ref="I33:I34" si="8">D33*F33*H33</f>
        <v>200</v>
      </c>
      <c r="J33" s="27"/>
    </row>
    <row r="34" spans="1:10">
      <c r="A34" s="43"/>
      <c r="B34" s="27" t="s">
        <v>174</v>
      </c>
      <c r="C34" s="27" t="s">
        <v>168</v>
      </c>
      <c r="D34" s="27">
        <v>8</v>
      </c>
      <c r="E34" s="27" t="s">
        <v>164</v>
      </c>
      <c r="F34" s="27">
        <v>1</v>
      </c>
      <c r="G34" s="27" t="s">
        <v>14</v>
      </c>
      <c r="H34" s="6">
        <v>60</v>
      </c>
      <c r="I34" s="10">
        <f t="shared" si="8"/>
        <v>480</v>
      </c>
      <c r="J34" s="27"/>
    </row>
    <row r="35" spans="1:10">
      <c r="A35" s="43"/>
      <c r="B35" s="41" t="s">
        <v>175</v>
      </c>
      <c r="C35" s="23" t="s">
        <v>152</v>
      </c>
      <c r="D35" s="23">
        <v>14</v>
      </c>
      <c r="E35" s="23" t="s">
        <v>153</v>
      </c>
      <c r="F35" s="23">
        <v>1</v>
      </c>
      <c r="G35" s="23" t="s">
        <v>14</v>
      </c>
      <c r="H35" s="6">
        <v>60</v>
      </c>
      <c r="I35" s="10">
        <f t="shared" ref="I35" si="9">D35*F35*H35</f>
        <v>840</v>
      </c>
      <c r="J35" s="23"/>
    </row>
    <row r="36" spans="1:10">
      <c r="A36" s="43"/>
      <c r="B36" s="42"/>
      <c r="C36" s="27" t="s">
        <v>191</v>
      </c>
      <c r="D36" s="27">
        <v>4</v>
      </c>
      <c r="E36" s="27" t="s">
        <v>153</v>
      </c>
      <c r="F36" s="27">
        <v>1</v>
      </c>
      <c r="G36" s="27" t="s">
        <v>14</v>
      </c>
      <c r="H36" s="6">
        <v>380</v>
      </c>
      <c r="I36" s="10">
        <f>D36*F36*H36</f>
        <v>1520</v>
      </c>
      <c r="J36" s="27"/>
    </row>
    <row r="37" spans="1:10" ht="14.65">
      <c r="A37" s="42"/>
      <c r="B37" s="35" t="s">
        <v>23</v>
      </c>
      <c r="C37" s="35"/>
      <c r="D37" s="35"/>
      <c r="E37" s="35"/>
      <c r="F37" s="35"/>
      <c r="G37" s="35"/>
      <c r="H37" s="7"/>
      <c r="I37" s="12">
        <f>SUM(I30:I36)</f>
        <v>12040</v>
      </c>
      <c r="J37" s="12"/>
    </row>
    <row r="38" spans="1:10" ht="14.65">
      <c r="A38" s="8"/>
      <c r="B38" s="36" t="s">
        <v>23</v>
      </c>
      <c r="C38" s="36"/>
      <c r="D38" s="36"/>
      <c r="E38" s="36"/>
      <c r="F38" s="36"/>
      <c r="G38" s="36"/>
      <c r="H38" s="9"/>
      <c r="I38" s="13">
        <f>I13+I15+I24+I29+I37</f>
        <v>187740</v>
      </c>
      <c r="J38" s="4"/>
    </row>
    <row r="39" spans="1:10" ht="14.65">
      <c r="A39" s="8"/>
      <c r="B39" s="36" t="s">
        <v>143</v>
      </c>
      <c r="C39" s="36"/>
      <c r="D39" s="36"/>
      <c r="E39" s="36"/>
      <c r="F39" s="36"/>
      <c r="G39" s="36"/>
      <c r="H39" s="9"/>
      <c r="I39" s="14">
        <f>I38*0.1</f>
        <v>18774</v>
      </c>
      <c r="J39" s="14"/>
    </row>
    <row r="40" spans="1:10" ht="14.65">
      <c r="A40" s="8"/>
      <c r="B40" s="36" t="s">
        <v>144</v>
      </c>
      <c r="C40" s="36"/>
      <c r="D40" s="36"/>
      <c r="E40" s="36"/>
      <c r="F40" s="36"/>
      <c r="G40" s="36"/>
      <c r="H40" s="9"/>
      <c r="I40" s="4">
        <f>(I39+I38)*0.06</f>
        <v>12390.84</v>
      </c>
      <c r="J40" s="4"/>
    </row>
    <row r="41" spans="1:10" ht="14.65">
      <c r="A41" s="8"/>
      <c r="B41" s="36" t="s">
        <v>145</v>
      </c>
      <c r="C41" s="36"/>
      <c r="D41" s="36"/>
      <c r="E41" s="36"/>
      <c r="F41" s="36"/>
      <c r="G41" s="36"/>
      <c r="H41" s="9"/>
      <c r="I41" s="13">
        <f>SUM(I38:I40)</f>
        <v>218904.84</v>
      </c>
      <c r="J41" s="4" t="s">
        <v>225</v>
      </c>
    </row>
    <row r="43" spans="1:10">
      <c r="I43" s="31"/>
    </row>
    <row r="44" spans="1:10">
      <c r="I44" s="31"/>
    </row>
    <row r="45" spans="1:10">
      <c r="I45" s="31"/>
    </row>
    <row r="46" spans="1:10">
      <c r="I46" s="31"/>
    </row>
  </sheetData>
  <mergeCells count="16">
    <mergeCell ref="B13:G13"/>
    <mergeCell ref="A2:A13"/>
    <mergeCell ref="B35:B36"/>
    <mergeCell ref="A14:A15"/>
    <mergeCell ref="B41:G41"/>
    <mergeCell ref="A16:A24"/>
    <mergeCell ref="A25:A29"/>
    <mergeCell ref="B24:G24"/>
    <mergeCell ref="B29:G29"/>
    <mergeCell ref="B38:G38"/>
    <mergeCell ref="B39:G39"/>
    <mergeCell ref="B40:G40"/>
    <mergeCell ref="B21:B23"/>
    <mergeCell ref="B37:G37"/>
    <mergeCell ref="A30:A37"/>
    <mergeCell ref="B25:B26"/>
  </mergeCells>
  <phoneticPr fontId="7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后期追加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王凤雨</cp:lastModifiedBy>
  <dcterms:created xsi:type="dcterms:W3CDTF">2019-04-24T08:00:00Z</dcterms:created>
  <dcterms:modified xsi:type="dcterms:W3CDTF">2019-12-16T04:18:02Z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