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48" windowHeight="9819"/>
  </bookViews>
  <sheets>
    <sheet name="Summary" sheetId="1" r:id="rId1"/>
    <sheet name="Detail" sheetId="2" r:id="rId2"/>
  </sheets>
  <calcPr calcId="144525"/>
</workbook>
</file>

<file path=xl/sharedStrings.xml><?xml version="1.0" encoding="utf-8"?>
<sst xmlns="http://schemas.openxmlformats.org/spreadsheetml/2006/main" count="220" uniqueCount="152">
  <si>
    <t>Project Name:</t>
  </si>
  <si>
    <r>
      <rPr>
        <sz val="12"/>
        <rFont val="宋体"/>
        <charset val="134"/>
      </rPr>
      <t>宝马西安</t>
    </r>
    <r>
      <rPr>
        <sz val="12"/>
        <rFont val="BMWTypeRegular"/>
        <charset val="134"/>
      </rPr>
      <t>workshop</t>
    </r>
  </si>
  <si>
    <t>Settlement Date:</t>
  </si>
  <si>
    <t>Settlement Version Nr.:</t>
  </si>
  <si>
    <t>Supplier Company Information</t>
  </si>
  <si>
    <t>Company Name</t>
  </si>
  <si>
    <t>康辉集团北京国际会议展览有限公司</t>
  </si>
  <si>
    <t>Contact Person</t>
  </si>
  <si>
    <t>Name</t>
  </si>
  <si>
    <t>SI TIAN</t>
  </si>
  <si>
    <t>Surname</t>
  </si>
  <si>
    <t>LI</t>
  </si>
  <si>
    <t>Position</t>
  </si>
  <si>
    <t>Project Manager</t>
  </si>
  <si>
    <t>Phone</t>
  </si>
  <si>
    <t>Fax</t>
  </si>
  <si>
    <t>E-mail</t>
  </si>
  <si>
    <t>lisitian@cct.cn</t>
  </si>
  <si>
    <t>Conference</t>
  </si>
  <si>
    <t>宝马北京培训中心</t>
  </si>
  <si>
    <r>
      <rPr>
        <b/>
        <sz val="12"/>
        <rFont val="BMWTypeRegular"/>
        <charset val="134"/>
      </rPr>
      <t xml:space="preserve">Total Net Price  (subtotal) </t>
    </r>
    <r>
      <rPr>
        <b/>
        <sz val="12"/>
        <rFont val="宋体"/>
        <charset val="134"/>
      </rPr>
      <t>净值</t>
    </r>
  </si>
  <si>
    <r>
      <rPr>
        <b/>
        <sz val="12"/>
        <rFont val="BMWTypeRegular"/>
        <charset val="134"/>
      </rPr>
      <t xml:space="preserve">VAT (0%/2%/3%/4%/6%/11%/13%/17%) </t>
    </r>
    <r>
      <rPr>
        <b/>
        <sz val="12"/>
        <rFont val="宋体"/>
        <charset val="134"/>
      </rPr>
      <t>增值税</t>
    </r>
  </si>
  <si>
    <r>
      <rPr>
        <b/>
        <sz val="12"/>
        <rFont val="BMWTypeRegular"/>
        <charset val="134"/>
      </rPr>
      <t xml:space="preserve">Total Price (&gt;=Invoice Amount) </t>
    </r>
    <r>
      <rPr>
        <b/>
        <sz val="12"/>
        <rFont val="宋体"/>
        <charset val="134"/>
      </rPr>
      <t>含税总金额</t>
    </r>
  </si>
  <si>
    <r>
      <rPr>
        <b/>
        <u/>
        <sz val="12"/>
        <color indexed="10"/>
        <rFont val="BMWTypeRegular"/>
        <charset val="134"/>
      </rPr>
      <t>Instruction</t>
    </r>
    <r>
      <rPr>
        <b/>
        <sz val="12"/>
        <color rgb="FFFF0000"/>
        <rFont val="BMWTypeRegular"/>
        <charset val="134"/>
      </rPr>
      <t>:</t>
    </r>
  </si>
  <si>
    <t>* Please note this quotation must include all items stating in relevant proposal.</t>
  </si>
  <si>
    <t>* Please include your company letterhead in all quotation sheets.</t>
  </si>
  <si>
    <t>* Please check and make sure all calculation formulas are correct.</t>
  </si>
  <si>
    <t>* Only PDF quote is valid.</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</si>
  <si>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</si>
  <si>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</si>
  <si>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</si>
  <si>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</si>
  <si>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</si>
  <si>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</si>
  <si>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</si>
  <si>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</si>
  <si>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文化事业建设费只适用于提供广告服务的企业,凡不包括广告设计企业, 应缴费额=计费销售额×3%</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</si>
  <si>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</si>
  <si>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</si>
  <si>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</si>
  <si>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</si>
  <si>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</si>
  <si>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</si>
  <si>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</si>
  <si>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</si>
  <si>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</si>
  <si>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</si>
  <si>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</si>
  <si>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</si>
  <si>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</si>
  <si>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Foshan</t>
  </si>
  <si>
    <t>Total</t>
  </si>
  <si>
    <t>No.</t>
  </si>
  <si>
    <t>Item</t>
  </si>
  <si>
    <t>Unit</t>
  </si>
  <si>
    <t>Number of time</t>
  </si>
  <si>
    <t>Quantity/Time</t>
  </si>
  <si>
    <t>Days</t>
  </si>
  <si>
    <t>Unit price</t>
  </si>
  <si>
    <t>Sum</t>
  </si>
  <si>
    <t>Detailed Work load/ Comments / Deliverables</t>
  </si>
  <si>
    <t xml:space="preserve">Agency Fees </t>
  </si>
  <si>
    <t>Agency Fees (Preparation)</t>
  </si>
  <si>
    <t>I A 1</t>
  </si>
  <si>
    <t>Account Director</t>
  </si>
  <si>
    <t>pax/day</t>
  </si>
  <si>
    <t>服务费</t>
  </si>
  <si>
    <t>I A 2</t>
  </si>
  <si>
    <t>Creative Director</t>
  </si>
  <si>
    <t>I A 3</t>
  </si>
  <si>
    <t>DTP / 2 D / 3 D Designer</t>
  </si>
  <si>
    <t>I A</t>
  </si>
  <si>
    <t>Sub-Total Agency Fees (Preparation)</t>
  </si>
  <si>
    <t>Agency Fees (On site)</t>
  </si>
  <si>
    <t>I B 1</t>
  </si>
  <si>
    <t>西安本地工作人员现场运营支持</t>
  </si>
  <si>
    <t>I B</t>
  </si>
  <si>
    <t>Sub-Total Agency Fees (On site)</t>
  </si>
  <si>
    <t>I</t>
  </si>
  <si>
    <t>Total Agency Fees</t>
  </si>
  <si>
    <t>Travel &amp;  Accomodation</t>
  </si>
  <si>
    <t>Details / Comments</t>
  </si>
  <si>
    <t>Site Check&amp;Onsite Event:</t>
  </si>
  <si>
    <t>Transportation, hotel and air ticket, all related expense, provide list of participants</t>
  </si>
  <si>
    <t>II A 1</t>
  </si>
  <si>
    <t>Guests air ticket</t>
  </si>
  <si>
    <t>18人往返大交通，机票含基建燃油及退改签费用</t>
  </si>
  <si>
    <t>II A 2</t>
  </si>
  <si>
    <t>Guests hotel</t>
  </si>
  <si>
    <t>19人共50间夜，一人一间，含早，西安经开智选假日酒店</t>
  </si>
  <si>
    <t>II A 3</t>
  </si>
  <si>
    <t>Guests transportation</t>
  </si>
  <si>
    <t>unit</t>
  </si>
  <si>
    <t>20人，西安市内交通费</t>
  </si>
  <si>
    <t>II A 6</t>
  </si>
  <si>
    <t>Agency Staff working on site traffic within the city</t>
  </si>
  <si>
    <t>工作人员市内交通</t>
  </si>
  <si>
    <t>II A</t>
  </si>
  <si>
    <t>Sub-aTotal Onsite Event</t>
  </si>
  <si>
    <t>II</t>
  </si>
  <si>
    <t>Total Travel &amp; Accomodation</t>
  </si>
  <si>
    <t>Logistics &amp; Operations</t>
  </si>
  <si>
    <t>Logistics</t>
  </si>
  <si>
    <t>III A 1</t>
  </si>
  <si>
    <t>case car</t>
  </si>
  <si>
    <t>III A</t>
  </si>
  <si>
    <t>Sub-Total Logistics</t>
  </si>
  <si>
    <t>Materials</t>
  </si>
  <si>
    <t>III B 1</t>
  </si>
  <si>
    <t>Insurance fee</t>
  </si>
  <si>
    <t>保险</t>
  </si>
  <si>
    <t>III B 2</t>
  </si>
  <si>
    <t>Express fee</t>
  </si>
  <si>
    <t>13人发票快递费</t>
  </si>
  <si>
    <t>III B 3</t>
  </si>
  <si>
    <t>RSVP</t>
  </si>
  <si>
    <t>来宾信息收集、交通信息确认、酒店住宿信息确认</t>
  </si>
  <si>
    <t>III B</t>
  </si>
  <si>
    <t>Sub-Total Materials</t>
  </si>
  <si>
    <t>III</t>
  </si>
  <si>
    <t>Total Logistics &amp; Operation</t>
  </si>
  <si>
    <t>Hospitality</t>
  </si>
  <si>
    <t>IV A 1</t>
  </si>
  <si>
    <t>Wine and drink</t>
  </si>
  <si>
    <t>pax</t>
  </si>
  <si>
    <t>晚宴，软饮酒水</t>
  </si>
  <si>
    <t>IV A</t>
  </si>
  <si>
    <t>Subtotal</t>
  </si>
  <si>
    <t>IV</t>
  </si>
  <si>
    <t>Total Hospitality</t>
  </si>
  <si>
    <t>Setup / Construction</t>
  </si>
  <si>
    <t>Setup Vendor</t>
  </si>
  <si>
    <r>
      <rPr>
        <b/>
        <sz val="12"/>
        <color rgb="FF000000"/>
        <rFont val="BMW Type Global Regular"/>
        <charset val="134"/>
      </rPr>
      <t xml:space="preserve">Details / Comments
</t>
    </r>
    <r>
      <rPr>
        <sz val="12"/>
        <color rgb="FF000000"/>
        <rFont val="BMW Type Global Regular"/>
        <charset val="134"/>
      </rPr>
      <t>All descriptions shall be written in EN and CN</t>
    </r>
  </si>
  <si>
    <t>VI 1</t>
  </si>
  <si>
    <t>AV</t>
  </si>
  <si>
    <t>V A</t>
  </si>
  <si>
    <t>Subtotal Setup/ Construction</t>
  </si>
  <si>
    <t>V</t>
  </si>
  <si>
    <t>Total Setup / Construction</t>
  </si>
  <si>
    <t>VI</t>
  </si>
  <si>
    <t>VI A</t>
  </si>
  <si>
    <t>Subtotal AV</t>
  </si>
  <si>
    <t>Total AV</t>
  </si>
  <si>
    <t>Photo &amp; Video</t>
  </si>
  <si>
    <t>Photo &amp;Video crew</t>
  </si>
  <si>
    <t>VII  1</t>
  </si>
  <si>
    <t>Photo crew</t>
  </si>
  <si>
    <t>day/person</t>
  </si>
  <si>
    <t>云摄影，含设备，8小时工作时间</t>
  </si>
  <si>
    <t>VII A</t>
  </si>
  <si>
    <t>VII</t>
  </si>
  <si>
    <t>Total Photo &amp; Video</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</si>
</sst>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4" formatCode="_ &quot;￥&quot;* #,##0.00_ ;_ &quot;￥&quot;* \-#,##0.00_ ;_ &quot;￥&quot;* &quot;-&quot;??_ ;_ @_ "/>
    <numFmt numFmtId="176" formatCode="[$¥-804]#,##0"/>
    <numFmt numFmtId="177" formatCode="[$¥-411]#,##0"/>
    <numFmt numFmtId="178" formatCode="[$¥-804]#,##0.00"/>
    <numFmt numFmtId="179" formatCode="_(* #,##0.00_);_(* \(#,##0.00\);_(* &quot;-&quot;??_);_(@_)"/>
    <numFmt numFmtId="180" formatCode="_(* #,##0_);_(* \(#,##0\);_(* &quot;-&quot;??_);_(@_)"/>
    <numFmt numFmtId="181" formatCode="0_);[Red]\(0\)"/>
    <numFmt numFmtId="182" formatCode="[$-409]mmmm\ d\,\ yyyy;@"/>
    <numFmt numFmtId="183" formatCode="[$￥-804]#,##0.00;[Red][$￥-804]\-#,##0.00"/>
  </numFmts>
  <fonts count="41">
    <font>
      <sz val="11"/>
      <name val="宋体"/>
      <charset val="134"/>
    </font>
    <font>
      <sz val="12"/>
      <name val="BMW Type Global Regular"/>
      <charset val="134"/>
    </font>
    <font>
      <sz val="12"/>
      <color rgb="FF000000"/>
      <name val="BMW Type Global Regular"/>
      <charset val="134"/>
    </font>
    <font>
      <b/>
      <sz val="12"/>
      <color rgb="FF000000"/>
      <name val="BMW Type Global Regular"/>
      <charset val="134"/>
    </font>
    <font>
      <b/>
      <sz val="12"/>
      <name val="BMW Type Global Regular"/>
      <charset val="134"/>
    </font>
    <font>
      <sz val="12"/>
      <color theme="1"/>
      <name val="BMW Type Global Regular"/>
      <charset val="134"/>
    </font>
    <font>
      <sz val="11"/>
      <color rgb="FF000000"/>
      <name val="宋体"/>
      <charset val="134"/>
    </font>
    <font>
      <sz val="12"/>
      <name val="BMWTypeRegular"/>
      <charset val="134"/>
    </font>
    <font>
      <b/>
      <sz val="12"/>
      <name val="BMWTypeRegular"/>
      <charset val="134"/>
    </font>
    <font>
      <b/>
      <sz val="12"/>
      <name val="宋体"/>
      <charset val="134"/>
    </font>
    <font>
      <b/>
      <sz val="12"/>
      <color indexed="10"/>
      <name val="BMWTypeRegular"/>
      <charset val="134"/>
    </font>
    <font>
      <b/>
      <i/>
      <sz val="12"/>
      <color indexed="10"/>
      <name val="BMWTypeRegular"/>
      <charset val="134"/>
    </font>
    <font>
      <sz val="12"/>
      <color indexed="10"/>
      <name val="BMWTypeRegular"/>
      <charset val="134"/>
    </font>
    <font>
      <sz val="12"/>
      <name val="宋体"/>
      <charset val="134"/>
    </font>
    <font>
      <u/>
      <sz val="10"/>
      <color indexed="12"/>
      <name val="Verdana"/>
      <charset val="134"/>
    </font>
    <font>
      <sz val="12"/>
      <color rgb="FF000000"/>
      <name val="BMWTypeRegular"/>
      <charset val="134"/>
    </font>
    <font>
      <sz val="11"/>
      <color theme="1"/>
      <name val="宋体"/>
      <charset val="134"/>
      <scheme val="minor"/>
    </font>
    <font>
      <sz val="10"/>
      <name val="Arial"/>
      <charset val="134"/>
    </font>
    <font>
      <sz val="11"/>
      <color theme="1"/>
      <name val="宋体"/>
      <charset val="0"/>
      <scheme val="minor"/>
    </font>
    <font>
      <sz val="11"/>
      <color rgb="FF3F3F76"/>
      <name val="宋体"/>
      <charset val="0"/>
      <scheme val="minor"/>
    </font>
    <font>
      <sz val="10"/>
      <name val="Verdana"/>
      <charset val="134"/>
    </font>
    <font>
      <sz val="11"/>
      <color rgb="FF9C0006"/>
      <name val="宋体"/>
      <charset val="0"/>
      <scheme val="minor"/>
    </font>
    <font>
      <sz val="11"/>
      <color theme="0"/>
      <name val="宋体"/>
      <charset val="0"/>
      <scheme val="minor"/>
    </font>
    <font>
      <u/>
      <sz val="11"/>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134"/>
    </font>
    <font>
      <b/>
      <u/>
      <sz val="12"/>
      <color indexed="10"/>
      <name val="BMWTypeRegular"/>
      <charset val="134"/>
    </font>
    <font>
      <b/>
      <sz val="12"/>
      <color rgb="FFFF0000"/>
      <name val="BMWTypeRegular"/>
      <charset val="134"/>
    </font>
  </fonts>
  <fills count="39">
    <fill>
      <patternFill patternType="none"/>
    </fill>
    <fill>
      <patternFill patternType="gray125"/>
    </fill>
    <fill>
      <patternFill patternType="solid">
        <fgColor rgb="FFFFFF00"/>
        <bgColor indexed="64"/>
      </patternFill>
    </fill>
    <fill>
      <patternFill patternType="solid">
        <fgColor rgb="FFBED7EE"/>
        <bgColor indexed="64"/>
      </patternFill>
    </fill>
    <fill>
      <patternFill patternType="solid">
        <fgColor indexed="22"/>
        <bgColor indexed="64"/>
      </patternFill>
    </fill>
    <fill>
      <patternFill patternType="solid">
        <fgColor rgb="FFA5A5A5"/>
        <bgColor indexed="64"/>
      </patternFill>
    </fill>
    <fill>
      <patternFill patternType="solid">
        <fgColor rgb="FFBFBFBF"/>
        <bgColor indexed="64"/>
      </patternFill>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hair">
        <color auto="1"/>
      </left>
      <right style="medium">
        <color auto="1"/>
      </right>
      <top/>
      <bottom style="medium">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16" fillId="0" borderId="0" applyFont="0" applyFill="0" applyBorder="0" applyAlignment="0" applyProtection="0">
      <alignment vertical="center"/>
    </xf>
    <xf numFmtId="176" fontId="17" fillId="0" borderId="0">
      <protection locked="0"/>
    </xf>
    <xf numFmtId="0" fontId="18" fillId="9" borderId="0" applyNumberFormat="0" applyBorder="0" applyAlignment="0" applyProtection="0">
      <alignment vertical="center"/>
    </xf>
    <xf numFmtId="0" fontId="19" fillId="10" borderId="18"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178" fontId="20" fillId="0" borderId="0">
      <protection locked="0"/>
    </xf>
    <xf numFmtId="0" fontId="18" fillId="11" borderId="0" applyNumberFormat="0" applyBorder="0" applyAlignment="0" applyProtection="0">
      <alignment vertical="center"/>
    </xf>
    <xf numFmtId="0" fontId="21" fillId="12" borderId="0" applyNumberFormat="0" applyBorder="0" applyAlignment="0" applyProtection="0">
      <alignment vertical="center"/>
    </xf>
    <xf numFmtId="179" fontId="6" fillId="0" borderId="0">
      <protection locked="0"/>
    </xf>
    <xf numFmtId="0" fontId="22" fillId="13" borderId="0" applyNumberFormat="0" applyBorder="0" applyAlignment="0" applyProtection="0">
      <alignment vertical="center"/>
    </xf>
    <xf numFmtId="0" fontId="23" fillId="0" borderId="0">
      <protection locked="0"/>
    </xf>
    <xf numFmtId="9" fontId="16" fillId="0" borderId="0" applyFont="0" applyFill="0" applyBorder="0" applyAlignment="0" applyProtection="0">
      <alignment vertical="center"/>
    </xf>
    <xf numFmtId="0" fontId="24" fillId="0" borderId="0" applyNumberFormat="0" applyFill="0" applyBorder="0" applyAlignment="0" applyProtection="0">
      <alignment vertical="center"/>
    </xf>
    <xf numFmtId="0" fontId="16" fillId="14" borderId="19" applyNumberFormat="0" applyFont="0" applyAlignment="0" applyProtection="0">
      <alignment vertical="center"/>
    </xf>
    <xf numFmtId="0" fontId="22" fillId="15"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0" applyNumberFormat="0" applyFill="0" applyAlignment="0" applyProtection="0">
      <alignment vertical="center"/>
    </xf>
    <xf numFmtId="0" fontId="30" fillId="0" borderId="20" applyNumberFormat="0" applyFill="0" applyAlignment="0" applyProtection="0">
      <alignment vertical="center"/>
    </xf>
    <xf numFmtId="0" fontId="22" fillId="16" borderId="0" applyNumberFormat="0" applyBorder="0" applyAlignment="0" applyProtection="0">
      <alignment vertical="center"/>
    </xf>
    <xf numFmtId="0" fontId="25" fillId="0" borderId="21" applyNumberFormat="0" applyFill="0" applyAlignment="0" applyProtection="0">
      <alignment vertical="center"/>
    </xf>
    <xf numFmtId="0" fontId="22" fillId="17" borderId="0" applyNumberFormat="0" applyBorder="0" applyAlignment="0" applyProtection="0">
      <alignment vertical="center"/>
    </xf>
    <xf numFmtId="0" fontId="31" fillId="18" borderId="22" applyNumberFormat="0" applyAlignment="0" applyProtection="0">
      <alignment vertical="center"/>
    </xf>
    <xf numFmtId="0" fontId="32" fillId="18" borderId="18" applyNumberFormat="0" applyAlignment="0" applyProtection="0">
      <alignment vertical="center"/>
    </xf>
    <xf numFmtId="176" fontId="20" fillId="0" borderId="0">
      <protection locked="0"/>
    </xf>
    <xf numFmtId="0" fontId="33" fillId="5" borderId="23" applyNumberFormat="0" applyAlignment="0" applyProtection="0">
      <alignment vertical="center"/>
    </xf>
    <xf numFmtId="0" fontId="13" fillId="0" borderId="0">
      <protection locked="0"/>
    </xf>
    <xf numFmtId="0" fontId="18" fillId="19" borderId="0" applyNumberFormat="0" applyBorder="0" applyAlignment="0" applyProtection="0">
      <alignment vertical="center"/>
    </xf>
    <xf numFmtId="0" fontId="22" fillId="20" borderId="0" applyNumberFormat="0" applyBorder="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178" fontId="20" fillId="0" borderId="0">
      <protection locked="0"/>
    </xf>
    <xf numFmtId="0" fontId="18" fillId="23" borderId="0" applyNumberFormat="0" applyBorder="0" applyAlignment="0" applyProtection="0">
      <alignment vertical="center"/>
    </xf>
    <xf numFmtId="0" fontId="22"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177" fontId="38" fillId="0" borderId="0">
      <protection locked="0"/>
    </xf>
    <xf numFmtId="0" fontId="18" fillId="31" borderId="0" applyNumberFormat="0" applyBorder="0" applyAlignment="0" applyProtection="0">
      <alignment vertical="center"/>
    </xf>
    <xf numFmtId="176" fontId="6" fillId="0" borderId="0">
      <protection locked="0"/>
    </xf>
    <xf numFmtId="0" fontId="18" fillId="32" borderId="0" applyNumberFormat="0" applyBorder="0" applyAlignment="0" applyProtection="0">
      <alignment vertical="center"/>
    </xf>
    <xf numFmtId="0" fontId="22" fillId="33" borderId="0" applyNumberFormat="0" applyBorder="0" applyAlignment="0" applyProtection="0">
      <alignment vertical="center"/>
    </xf>
    <xf numFmtId="176" fontId="6" fillId="0" borderId="0">
      <protection locked="0"/>
    </xf>
    <xf numFmtId="0" fontId="18" fillId="34" borderId="0" applyNumberFormat="0" applyBorder="0" applyAlignment="0" applyProtection="0">
      <alignment vertical="center"/>
    </xf>
    <xf numFmtId="0" fontId="22" fillId="35" borderId="0" applyNumberFormat="0" applyBorder="0" applyAlignment="0" applyProtection="0">
      <alignment vertical="center"/>
    </xf>
    <xf numFmtId="0" fontId="22" fillId="36" borderId="0" applyNumberFormat="0" applyBorder="0" applyAlignment="0" applyProtection="0">
      <alignment vertical="center"/>
    </xf>
    <xf numFmtId="0" fontId="18" fillId="37" borderId="0" applyNumberFormat="0" applyBorder="0" applyAlignment="0" applyProtection="0">
      <alignment vertical="center"/>
    </xf>
    <xf numFmtId="0" fontId="22" fillId="38" borderId="0" applyNumberFormat="0" applyBorder="0" applyAlignment="0" applyProtection="0">
      <alignment vertical="center"/>
    </xf>
    <xf numFmtId="178" fontId="6" fillId="0" borderId="0">
      <protection locked="0"/>
    </xf>
    <xf numFmtId="178" fontId="38" fillId="0" borderId="0">
      <protection locked="0"/>
    </xf>
  </cellStyleXfs>
  <cellXfs count="166">
    <xf numFmtId="0" fontId="0" fillId="0" borderId="0" xfId="0">
      <alignment vertical="center"/>
    </xf>
    <xf numFmtId="176" fontId="1" fillId="0" borderId="0" xfId="48" applyFont="1" applyAlignment="1" applyProtection="1">
      <alignment horizontal="left" vertical="center"/>
    </xf>
    <xf numFmtId="176" fontId="2" fillId="0" borderId="0" xfId="48" applyFont="1" applyFill="1" applyAlignment="1" applyProtection="1">
      <alignment horizontal="left" vertical="center"/>
    </xf>
    <xf numFmtId="49" fontId="2" fillId="0" borderId="0" xfId="48" applyNumberFormat="1" applyFont="1" applyAlignment="1" applyProtection="1">
      <alignment horizontal="left" vertical="center"/>
    </xf>
    <xf numFmtId="176" fontId="2" fillId="0" borderId="0" xfId="48" applyFont="1" applyAlignment="1" applyProtection="1">
      <alignment horizontal="left" vertical="center"/>
    </xf>
    <xf numFmtId="180" fontId="2" fillId="0" borderId="0" xfId="10" applyNumberFormat="1" applyFont="1" applyAlignment="1" applyProtection="1">
      <alignment horizontal="center" vertical="center"/>
    </xf>
    <xf numFmtId="180" fontId="2" fillId="0" borderId="0" xfId="10" applyNumberFormat="1" applyFont="1" applyAlignment="1" applyProtection="1">
      <alignment horizontal="left" vertical="center"/>
    </xf>
    <xf numFmtId="178" fontId="2" fillId="0" borderId="0" xfId="48" applyNumberFormat="1" applyFont="1" applyAlignment="1" applyProtection="1">
      <alignment horizontal="left" vertical="center"/>
    </xf>
    <xf numFmtId="49" fontId="3" fillId="2" borderId="1" xfId="48" applyNumberFormat="1" applyFont="1" applyFill="1" applyBorder="1" applyAlignment="1" applyProtection="1">
      <alignment horizontal="left" vertical="center"/>
    </xf>
    <xf numFmtId="49" fontId="3" fillId="2" borderId="1" xfId="48" applyNumberFormat="1" applyFont="1" applyFill="1" applyBorder="1" applyAlignment="1" applyProtection="1">
      <alignment horizontal="center" vertical="center"/>
    </xf>
    <xf numFmtId="49" fontId="3" fillId="3" borderId="2" xfId="0" applyNumberFormat="1" applyFont="1" applyFill="1" applyBorder="1" applyAlignment="1">
      <alignment horizontal="left" vertical="center"/>
    </xf>
    <xf numFmtId="0" fontId="3" fillId="3" borderId="2" xfId="0" applyFont="1" applyFill="1" applyBorder="1" applyAlignment="1">
      <alignment horizontal="left" vertical="center"/>
    </xf>
    <xf numFmtId="180" fontId="3" fillId="3" borderId="2" xfId="10" applyNumberFormat="1" applyFont="1" applyFill="1" applyBorder="1" applyAlignment="1" applyProtection="1">
      <alignment horizontal="center" vertical="center"/>
    </xf>
    <xf numFmtId="180" fontId="3" fillId="3" borderId="2" xfId="10" applyNumberFormat="1" applyFont="1" applyFill="1" applyBorder="1" applyAlignment="1" applyProtection="1">
      <alignment horizontal="left" vertical="center"/>
    </xf>
    <xf numFmtId="176" fontId="3" fillId="3" borderId="2" xfId="0" applyNumberFormat="1" applyFont="1" applyFill="1" applyBorder="1" applyAlignment="1">
      <alignment horizontal="left" vertical="center"/>
    </xf>
    <xf numFmtId="178" fontId="3" fillId="3" borderId="2" xfId="0" applyNumberFormat="1" applyFont="1" applyFill="1" applyBorder="1" applyAlignment="1">
      <alignment horizontal="left" vertical="center"/>
    </xf>
    <xf numFmtId="178" fontId="3" fillId="4" borderId="2" xfId="7" applyFont="1" applyFill="1" applyBorder="1" applyAlignment="1" applyProtection="1">
      <alignment horizontal="left" vertical="center"/>
    </xf>
    <xf numFmtId="180" fontId="3" fillId="4" borderId="2" xfId="10" applyNumberFormat="1" applyFont="1" applyFill="1" applyBorder="1" applyAlignment="1" applyProtection="1">
      <alignment horizontal="center" vertical="center"/>
    </xf>
    <xf numFmtId="180" fontId="3" fillId="4" borderId="2" xfId="10" applyNumberFormat="1" applyFont="1" applyFill="1" applyBorder="1" applyAlignment="1" applyProtection="1">
      <alignment horizontal="left" vertical="center"/>
    </xf>
    <xf numFmtId="180" fontId="3" fillId="4" borderId="2" xfId="10" applyNumberFormat="1" applyFont="1" applyFill="1" applyBorder="1" applyAlignment="1" applyProtection="1">
      <alignment horizontal="left" vertical="center" wrapText="1"/>
    </xf>
    <xf numFmtId="178" fontId="3" fillId="4" borderId="2" xfId="7" applyFont="1" applyFill="1" applyBorder="1" applyAlignment="1" applyProtection="1">
      <alignment horizontal="left" vertical="center" wrapText="1"/>
    </xf>
    <xf numFmtId="49" fontId="3" fillId="5" borderId="2" xfId="0" applyNumberFormat="1" applyFont="1" applyFill="1" applyBorder="1" applyAlignment="1">
      <alignment horizontal="left" vertical="center"/>
    </xf>
    <xf numFmtId="0" fontId="3" fillId="5" borderId="2" xfId="0" applyFont="1" applyFill="1" applyBorder="1" applyAlignment="1">
      <alignment horizontal="left" vertical="center"/>
    </xf>
    <xf numFmtId="180" fontId="3" fillId="5" borderId="2" xfId="10" applyNumberFormat="1" applyFont="1" applyFill="1" applyBorder="1" applyAlignment="1" applyProtection="1">
      <alignment horizontal="center" vertical="center"/>
    </xf>
    <xf numFmtId="180" fontId="3" fillId="5" borderId="2" xfId="10" applyNumberFormat="1" applyFont="1" applyFill="1" applyBorder="1" applyAlignment="1" applyProtection="1">
      <alignment horizontal="left" vertical="center"/>
    </xf>
    <xf numFmtId="176" fontId="3" fillId="5" borderId="2" xfId="0" applyNumberFormat="1" applyFont="1" applyFill="1" applyBorder="1" applyAlignment="1">
      <alignment horizontal="left" vertical="center"/>
    </xf>
    <xf numFmtId="178" fontId="3" fillId="5" borderId="2" xfId="0" applyNumberFormat="1" applyFont="1" applyFill="1" applyBorder="1" applyAlignment="1">
      <alignment horizontal="left" vertical="center"/>
    </xf>
    <xf numFmtId="49" fontId="3" fillId="6" borderId="3" xfId="57" applyNumberFormat="1" applyFont="1" applyFill="1" applyBorder="1" applyAlignment="1" applyProtection="1">
      <alignment horizontal="left" vertical="center"/>
    </xf>
    <xf numFmtId="178" fontId="3" fillId="6" borderId="2" xfId="58" applyFont="1" applyFill="1" applyBorder="1" applyAlignment="1" applyProtection="1">
      <alignment horizontal="left" vertical="center"/>
    </xf>
    <xf numFmtId="180" fontId="3" fillId="6" borderId="2" xfId="10" applyNumberFormat="1" applyFont="1" applyFill="1" applyBorder="1" applyAlignment="1" applyProtection="1">
      <alignment horizontal="center" vertical="center"/>
    </xf>
    <xf numFmtId="180" fontId="3" fillId="6" borderId="2" xfId="10" applyNumberFormat="1" applyFont="1" applyFill="1" applyBorder="1" applyAlignment="1" applyProtection="1">
      <alignment horizontal="left" vertical="center"/>
    </xf>
    <xf numFmtId="180" fontId="3" fillId="6" borderId="2" xfId="10" applyNumberFormat="1" applyFont="1" applyFill="1" applyBorder="1" applyAlignment="1" applyProtection="1">
      <alignment horizontal="left" vertical="center" wrapText="1"/>
    </xf>
    <xf numFmtId="178" fontId="3" fillId="6" borderId="2" xfId="37" applyFont="1" applyFill="1" applyBorder="1" applyAlignment="1" applyProtection="1">
      <alignment horizontal="left" vertical="center" wrapText="1"/>
    </xf>
    <xf numFmtId="0" fontId="2" fillId="0" borderId="2" xfId="28" applyNumberFormat="1" applyFont="1" applyBorder="1" applyAlignment="1" applyProtection="1">
      <alignment horizontal="left" vertical="center"/>
    </xf>
    <xf numFmtId="176" fontId="2" fillId="0" borderId="2" xfId="51" applyFont="1" applyBorder="1" applyAlignment="1" applyProtection="1">
      <alignment horizontal="left" vertical="center" wrapText="1"/>
    </xf>
    <xf numFmtId="180" fontId="2" fillId="0" borderId="2" xfId="10" applyNumberFormat="1" applyFont="1" applyFill="1" applyBorder="1" applyAlignment="1" applyProtection="1">
      <alignment horizontal="center" vertical="center" wrapText="1"/>
    </xf>
    <xf numFmtId="180" fontId="1" fillId="0" borderId="2" xfId="10" applyNumberFormat="1" applyFont="1" applyFill="1" applyBorder="1" applyAlignment="1" applyProtection="1">
      <alignment horizontal="left" vertical="center" wrapText="1"/>
    </xf>
    <xf numFmtId="176" fontId="1" fillId="7" borderId="2" xfId="48" applyFont="1" applyFill="1" applyBorder="1" applyAlignment="1" applyProtection="1">
      <alignment horizontal="left" vertical="center"/>
    </xf>
    <xf numFmtId="0" fontId="1" fillId="0" borderId="2" xfId="28" applyNumberFormat="1" applyFont="1" applyBorder="1" applyAlignment="1" applyProtection="1">
      <alignment horizontal="left" vertical="center"/>
    </xf>
    <xf numFmtId="176" fontId="1" fillId="0" borderId="2" xfId="51" applyFont="1" applyBorder="1" applyAlignment="1" applyProtection="1">
      <alignment horizontal="left" vertical="center" wrapText="1"/>
    </xf>
    <xf numFmtId="180" fontId="1" fillId="0" borderId="2" xfId="10" applyNumberFormat="1" applyFont="1" applyFill="1" applyBorder="1" applyAlignment="1" applyProtection="1">
      <alignment horizontal="center" vertical="center" wrapText="1"/>
    </xf>
    <xf numFmtId="178" fontId="1" fillId="0" borderId="2" xfId="2" applyNumberFormat="1" applyFont="1" applyBorder="1" applyAlignment="1" applyProtection="1">
      <alignment vertical="center" wrapText="1"/>
    </xf>
    <xf numFmtId="176" fontId="3" fillId="4" borderId="4" xfId="28" applyFont="1" applyFill="1" applyBorder="1" applyAlignment="1" applyProtection="1">
      <alignment horizontal="left" vertical="center"/>
    </xf>
    <xf numFmtId="176" fontId="3" fillId="4" borderId="5" xfId="28" applyFont="1" applyFill="1" applyBorder="1" applyAlignment="1" applyProtection="1">
      <alignment horizontal="left" vertical="center"/>
    </xf>
    <xf numFmtId="180" fontId="3" fillId="4" borderId="5" xfId="10" applyNumberFormat="1" applyFont="1" applyFill="1" applyBorder="1" applyAlignment="1" applyProtection="1">
      <alignment horizontal="center" vertical="center"/>
    </xf>
    <xf numFmtId="180" fontId="3" fillId="4" borderId="5" xfId="10" applyNumberFormat="1" applyFont="1" applyFill="1" applyBorder="1" applyAlignment="1" applyProtection="1">
      <alignment horizontal="left" vertical="center"/>
    </xf>
    <xf numFmtId="180" fontId="3" fillId="4" borderId="5" xfId="10" applyNumberFormat="1" applyFont="1" applyFill="1" applyBorder="1" applyAlignment="1" applyProtection="1">
      <alignment horizontal="left" vertical="center" wrapText="1"/>
    </xf>
    <xf numFmtId="178" fontId="3" fillId="4" borderId="5" xfId="28" applyNumberFormat="1" applyFont="1" applyFill="1" applyBorder="1" applyAlignment="1" applyProtection="1">
      <alignment horizontal="left" vertical="center" wrapText="1"/>
    </xf>
    <xf numFmtId="0" fontId="2" fillId="0" borderId="2" xfId="2" applyNumberFormat="1" applyFont="1" applyBorder="1" applyAlignment="1" applyProtection="1">
      <alignment horizontal="left" vertical="center"/>
    </xf>
    <xf numFmtId="176" fontId="1" fillId="7" borderId="2" xfId="51" applyFont="1" applyFill="1" applyBorder="1" applyAlignment="1" applyProtection="1">
      <alignment vertical="center"/>
    </xf>
    <xf numFmtId="178" fontId="2" fillId="7" borderId="2" xfId="2" applyNumberFormat="1" applyFont="1" applyFill="1" applyBorder="1" applyAlignment="1" applyProtection="1">
      <alignment horizontal="left" vertical="center" wrapText="1"/>
    </xf>
    <xf numFmtId="49" fontId="4" fillId="6" borderId="3" xfId="57" applyNumberFormat="1" applyFont="1" applyFill="1" applyBorder="1" applyAlignment="1" applyProtection="1">
      <alignment horizontal="left" vertical="center"/>
    </xf>
    <xf numFmtId="178" fontId="4" fillId="6" borderId="2" xfId="58" applyFont="1" applyFill="1" applyBorder="1" applyAlignment="1" applyProtection="1">
      <alignment horizontal="left" vertical="center"/>
    </xf>
    <xf numFmtId="180" fontId="4" fillId="6" borderId="2" xfId="10" applyNumberFormat="1" applyFont="1" applyFill="1" applyBorder="1" applyAlignment="1" applyProtection="1">
      <alignment horizontal="center" vertical="center"/>
    </xf>
    <xf numFmtId="180" fontId="4" fillId="6" borderId="2" xfId="10" applyNumberFormat="1" applyFont="1" applyFill="1" applyBorder="1" applyAlignment="1" applyProtection="1">
      <alignment horizontal="left" vertical="center"/>
    </xf>
    <xf numFmtId="180" fontId="4" fillId="6" borderId="2" xfId="10" applyNumberFormat="1" applyFont="1" applyFill="1" applyBorder="1" applyAlignment="1" applyProtection="1">
      <alignment horizontal="left" vertical="center" wrapText="1"/>
    </xf>
    <xf numFmtId="178" fontId="4" fillId="6" borderId="2" xfId="58" applyFont="1" applyFill="1" applyBorder="1" applyAlignment="1" applyProtection="1">
      <alignment vertical="center"/>
    </xf>
    <xf numFmtId="178" fontId="4" fillId="6" borderId="2" xfId="37" applyFont="1" applyFill="1" applyBorder="1" applyAlignment="1" applyProtection="1">
      <alignment horizontal="left" vertical="center" wrapText="1"/>
    </xf>
    <xf numFmtId="178" fontId="2" fillId="0" borderId="2" xfId="2" applyNumberFormat="1" applyFont="1" applyBorder="1" applyAlignment="1" applyProtection="1">
      <alignment horizontal="left" vertical="center" wrapText="1"/>
    </xf>
    <xf numFmtId="176" fontId="1" fillId="0" borderId="2" xfId="51" applyFont="1" applyBorder="1" applyAlignment="1" applyProtection="1">
      <alignment vertical="center"/>
    </xf>
    <xf numFmtId="180" fontId="1" fillId="0" borderId="2" xfId="10" applyNumberFormat="1" applyFont="1" applyFill="1" applyBorder="1" applyAlignment="1" applyProtection="1">
      <alignment vertical="center" wrapText="1"/>
    </xf>
    <xf numFmtId="180" fontId="2" fillId="0" borderId="2" xfId="10" applyNumberFormat="1" applyFont="1" applyFill="1" applyBorder="1" applyAlignment="1" applyProtection="1">
      <alignment horizontal="left" vertical="center" wrapText="1"/>
    </xf>
    <xf numFmtId="176" fontId="1" fillId="0" borderId="2" xfId="51" applyFont="1" applyFill="1" applyBorder="1" applyAlignment="1" applyProtection="1">
      <alignment vertical="center"/>
    </xf>
    <xf numFmtId="180" fontId="4" fillId="4" borderId="2" xfId="10" applyNumberFormat="1" applyFont="1" applyFill="1" applyBorder="1" applyAlignment="1" applyProtection="1">
      <alignment horizontal="left" vertical="center"/>
    </xf>
    <xf numFmtId="180" fontId="4" fillId="4" borderId="2" xfId="10" applyNumberFormat="1" applyFont="1" applyFill="1" applyBorder="1" applyAlignment="1" applyProtection="1">
      <alignment horizontal="left" vertical="center" wrapText="1"/>
    </xf>
    <xf numFmtId="178" fontId="4" fillId="4" borderId="2" xfId="7" applyFont="1" applyFill="1" applyBorder="1" applyAlignment="1" applyProtection="1">
      <alignment vertical="center" wrapText="1"/>
    </xf>
    <xf numFmtId="178" fontId="4" fillId="4" borderId="2" xfId="7" applyFont="1" applyFill="1" applyBorder="1" applyAlignment="1" applyProtection="1">
      <alignment horizontal="left" vertical="center" wrapText="1"/>
    </xf>
    <xf numFmtId="178" fontId="1" fillId="0" borderId="2" xfId="2" applyNumberFormat="1" applyFont="1" applyBorder="1" applyAlignment="1" applyProtection="1">
      <alignment horizontal="left" vertical="center" wrapText="1"/>
    </xf>
    <xf numFmtId="49" fontId="1" fillId="0" borderId="2" xfId="48" applyNumberFormat="1" applyFont="1" applyBorder="1" applyAlignment="1" applyProtection="1">
      <alignment horizontal="left" vertical="center"/>
    </xf>
    <xf numFmtId="177" fontId="1" fillId="0" borderId="2" xfId="46" applyFont="1" applyBorder="1" applyAlignment="1" applyProtection="1">
      <alignment horizontal="left" vertical="center" wrapText="1"/>
    </xf>
    <xf numFmtId="176" fontId="1" fillId="0" borderId="2" xfId="10" applyNumberFormat="1" applyFont="1" applyFill="1" applyBorder="1" applyAlignment="1" applyProtection="1">
      <alignment horizontal="center" vertical="center" wrapText="1"/>
    </xf>
    <xf numFmtId="49" fontId="2" fillId="0" borderId="2" xfId="48" applyNumberFormat="1" applyFont="1" applyBorder="1" applyAlignment="1" applyProtection="1">
      <alignment horizontal="left" vertical="center"/>
    </xf>
    <xf numFmtId="177" fontId="2" fillId="0" borderId="2" xfId="46" applyFont="1" applyBorder="1" applyAlignment="1" applyProtection="1">
      <alignment horizontal="left" vertical="center" wrapText="1"/>
    </xf>
    <xf numFmtId="176" fontId="2" fillId="0" borderId="2" xfId="10" applyNumberFormat="1" applyFont="1" applyFill="1" applyBorder="1" applyAlignment="1" applyProtection="1">
      <alignment horizontal="center" vertical="center" wrapText="1"/>
    </xf>
    <xf numFmtId="176" fontId="2" fillId="0" borderId="2" xfId="51" applyFont="1" applyFill="1" applyBorder="1" applyAlignment="1" applyProtection="1">
      <alignment horizontal="left" vertical="center"/>
    </xf>
    <xf numFmtId="49" fontId="3" fillId="5" borderId="6" xfId="0" applyNumberFormat="1" applyFont="1" applyFill="1" applyBorder="1" applyAlignment="1">
      <alignment horizontal="left" vertical="center"/>
    </xf>
    <xf numFmtId="0" fontId="3" fillId="5" borderId="6" xfId="0" applyFont="1" applyFill="1" applyBorder="1" applyAlignment="1">
      <alignment horizontal="left" vertical="center"/>
    </xf>
    <xf numFmtId="180" fontId="3" fillId="5" borderId="6" xfId="10" applyNumberFormat="1" applyFont="1" applyFill="1" applyBorder="1" applyAlignment="1" applyProtection="1">
      <alignment horizontal="center" vertical="center"/>
    </xf>
    <xf numFmtId="180" fontId="3" fillId="5" borderId="6" xfId="10" applyNumberFormat="1" applyFont="1" applyFill="1" applyBorder="1" applyAlignment="1" applyProtection="1">
      <alignment horizontal="left" vertical="center"/>
    </xf>
    <xf numFmtId="176" fontId="3" fillId="5" borderId="6" xfId="0" applyNumberFormat="1" applyFont="1" applyFill="1" applyBorder="1" applyAlignment="1">
      <alignment horizontal="left" vertical="center"/>
    </xf>
    <xf numFmtId="49" fontId="3" fillId="0" borderId="7" xfId="0" applyNumberFormat="1" applyFont="1" applyBorder="1" applyAlignment="1">
      <alignment horizontal="left" vertical="center"/>
    </xf>
    <xf numFmtId="0" fontId="3" fillId="0" borderId="8" xfId="0" applyFont="1" applyBorder="1" applyAlignment="1">
      <alignment horizontal="left" vertical="center"/>
    </xf>
    <xf numFmtId="180" fontId="3" fillId="0" borderId="8" xfId="10" applyNumberFormat="1" applyFont="1" applyFill="1" applyBorder="1" applyAlignment="1" applyProtection="1">
      <alignment horizontal="center" vertical="center"/>
    </xf>
    <xf numFmtId="180" fontId="3" fillId="0" borderId="8" xfId="10" applyNumberFormat="1" applyFont="1" applyFill="1" applyBorder="1" applyAlignment="1" applyProtection="1">
      <alignment horizontal="left" vertical="center"/>
    </xf>
    <xf numFmtId="176" fontId="3" fillId="0" borderId="8" xfId="0" applyNumberFormat="1" applyFont="1" applyBorder="1" applyAlignment="1">
      <alignment horizontal="left" vertical="center"/>
    </xf>
    <xf numFmtId="176" fontId="3" fillId="0" borderId="9" xfId="0" applyNumberFormat="1" applyFont="1" applyBorder="1" applyAlignment="1">
      <alignment horizontal="left" vertical="center"/>
    </xf>
    <xf numFmtId="49" fontId="3" fillId="5" borderId="10" xfId="0" applyNumberFormat="1" applyFont="1" applyFill="1" applyBorder="1" applyAlignment="1">
      <alignment horizontal="left" vertical="center"/>
    </xf>
    <xf numFmtId="0" fontId="3" fillId="5" borderId="10" xfId="0" applyFont="1" applyFill="1" applyBorder="1" applyAlignment="1">
      <alignment horizontal="left" vertical="center"/>
    </xf>
    <xf numFmtId="180" fontId="3" fillId="5" borderId="10" xfId="10" applyNumberFormat="1" applyFont="1" applyFill="1" applyBorder="1" applyAlignment="1" applyProtection="1">
      <alignment horizontal="center" vertical="center"/>
    </xf>
    <xf numFmtId="180" fontId="3" fillId="5" borderId="10" xfId="10" applyNumberFormat="1" applyFont="1" applyFill="1" applyBorder="1" applyAlignment="1" applyProtection="1">
      <alignment horizontal="left" vertical="center"/>
    </xf>
    <xf numFmtId="176" fontId="3" fillId="5" borderId="10" xfId="0" applyNumberFormat="1" applyFont="1" applyFill="1" applyBorder="1" applyAlignment="1">
      <alignment horizontal="left" vertical="center"/>
    </xf>
    <xf numFmtId="178" fontId="3" fillId="5" borderId="10" xfId="0" applyNumberFormat="1" applyFont="1" applyFill="1" applyBorder="1" applyAlignment="1">
      <alignment horizontal="left" vertical="center"/>
    </xf>
    <xf numFmtId="0" fontId="1" fillId="0" borderId="2" xfId="2" applyNumberFormat="1" applyFont="1" applyBorder="1" applyAlignment="1" applyProtection="1">
      <alignment horizontal="left" vertical="center"/>
    </xf>
    <xf numFmtId="181" fontId="1" fillId="0" borderId="2" xfId="10" applyNumberFormat="1" applyFont="1" applyFill="1" applyBorder="1" applyAlignment="1" applyProtection="1">
      <alignment horizontal="right" vertical="center" wrapText="1"/>
    </xf>
    <xf numFmtId="176" fontId="3" fillId="3" borderId="2" xfId="28" applyFont="1" applyFill="1" applyBorder="1" applyAlignment="1" applyProtection="1">
      <alignment horizontal="left" vertical="center" wrapText="1"/>
    </xf>
    <xf numFmtId="176" fontId="3" fillId="5" borderId="2" xfId="28" applyFont="1" applyFill="1" applyBorder="1" applyAlignment="1" applyProtection="1">
      <alignment horizontal="left" vertical="center" wrapText="1"/>
    </xf>
    <xf numFmtId="49" fontId="3" fillId="6" borderId="9" xfId="57" applyNumberFormat="1" applyFont="1" applyFill="1" applyBorder="1" applyAlignment="1" applyProtection="1">
      <alignment horizontal="left" vertical="center"/>
    </xf>
    <xf numFmtId="176" fontId="2" fillId="0" borderId="2" xfId="51" applyFont="1" applyBorder="1" applyAlignment="1" applyProtection="1">
      <alignment vertical="center" wrapText="1"/>
    </xf>
    <xf numFmtId="176" fontId="1" fillId="0" borderId="2" xfId="51" applyFont="1" applyBorder="1" applyAlignment="1" applyProtection="1">
      <alignment vertical="center" wrapText="1"/>
    </xf>
    <xf numFmtId="176" fontId="3" fillId="4" borderId="11" xfId="28" applyFont="1" applyFill="1" applyBorder="1" applyAlignment="1" applyProtection="1">
      <alignment horizontal="left" vertical="center" wrapText="1"/>
    </xf>
    <xf numFmtId="49" fontId="4" fillId="6" borderId="9" xfId="57" applyNumberFormat="1" applyFont="1" applyFill="1" applyBorder="1" applyAlignment="1" applyProtection="1">
      <alignment horizontal="left" vertical="center" wrapText="1"/>
    </xf>
    <xf numFmtId="49" fontId="4" fillId="6" borderId="9" xfId="57" applyNumberFormat="1" applyFont="1" applyFill="1" applyBorder="1" applyAlignment="1" applyProtection="1">
      <alignment horizontal="left" vertical="center"/>
    </xf>
    <xf numFmtId="176" fontId="2" fillId="0" borderId="2" xfId="2" applyFont="1" applyBorder="1" applyAlignment="1" applyProtection="1">
      <alignment horizontal="left" vertical="center" wrapText="1"/>
    </xf>
    <xf numFmtId="176" fontId="5" fillId="0" borderId="9" xfId="2" applyFont="1" applyFill="1" applyBorder="1" applyAlignment="1" applyProtection="1">
      <alignment horizontal="left" vertical="center" wrapText="1"/>
    </xf>
    <xf numFmtId="176" fontId="1" fillId="0" borderId="2" xfId="2" applyFont="1" applyBorder="1" applyAlignment="1" applyProtection="1">
      <alignment horizontal="left" vertical="center" wrapText="1"/>
    </xf>
    <xf numFmtId="176" fontId="2" fillId="0" borderId="9" xfId="2" applyFont="1" applyBorder="1" applyAlignment="1" applyProtection="1">
      <alignment horizontal="left" vertical="center" wrapText="1"/>
    </xf>
    <xf numFmtId="0" fontId="6" fillId="0" borderId="0" xfId="0" applyFont="1" applyFill="1" applyAlignment="1"/>
    <xf numFmtId="0" fontId="6" fillId="0" borderId="0" xfId="0" applyFont="1" applyFill="1" applyAlignment="1">
      <alignment horizontal="center"/>
    </xf>
    <xf numFmtId="0" fontId="7" fillId="0" borderId="0" xfId="30" applyFont="1" applyFill="1" applyAlignment="1">
      <alignment horizontal="left" vertical="center"/>
      <protection locked="0"/>
    </xf>
    <xf numFmtId="0" fontId="8" fillId="8" borderId="12" xfId="30" applyFont="1" applyFill="1" applyBorder="1" applyAlignment="1">
      <alignment vertical="center"/>
      <protection locked="0"/>
    </xf>
    <xf numFmtId="0" fontId="7" fillId="8" borderId="0" xfId="30" applyFont="1" applyFill="1" applyAlignment="1">
      <alignment vertical="center"/>
      <protection locked="0"/>
    </xf>
    <xf numFmtId="0" fontId="8" fillId="8" borderId="7" xfId="30" applyFont="1" applyFill="1" applyBorder="1" applyAlignment="1">
      <alignment vertical="center"/>
      <protection locked="0"/>
    </xf>
    <xf numFmtId="0" fontId="7" fillId="8" borderId="8" xfId="30" applyFont="1" applyFill="1" applyBorder="1" applyAlignment="1">
      <alignment vertical="center"/>
      <protection locked="0"/>
    </xf>
    <xf numFmtId="0" fontId="8" fillId="8" borderId="13" xfId="30" applyFont="1" applyFill="1" applyBorder="1" applyAlignment="1">
      <alignment vertical="center"/>
      <protection locked="0"/>
    </xf>
    <xf numFmtId="0" fontId="7" fillId="8" borderId="14" xfId="30" applyFont="1" applyFill="1" applyBorder="1" applyAlignment="1">
      <alignment vertical="center"/>
      <protection locked="0"/>
    </xf>
    <xf numFmtId="0" fontId="7" fillId="8" borderId="12" xfId="30" applyFont="1" applyFill="1" applyBorder="1" applyAlignment="1">
      <alignment vertical="center"/>
      <protection locked="0"/>
    </xf>
    <xf numFmtId="0" fontId="7" fillId="8" borderId="15" xfId="30" applyFont="1" applyFill="1" applyBorder="1" applyAlignment="1">
      <alignment vertical="center"/>
      <protection locked="0"/>
    </xf>
    <xf numFmtId="0" fontId="7" fillId="8" borderId="1" xfId="30" applyFont="1" applyFill="1" applyBorder="1" applyAlignment="1">
      <alignment vertical="center"/>
      <protection locked="0"/>
    </xf>
    <xf numFmtId="0" fontId="9" fillId="8" borderId="12" xfId="30" applyFont="1" applyFill="1" applyBorder="1" applyAlignment="1">
      <alignment vertical="center"/>
      <protection locked="0"/>
    </xf>
    <xf numFmtId="0" fontId="8" fillId="8" borderId="7" xfId="30" applyFont="1" applyFill="1" applyBorder="1" applyAlignment="1">
      <alignment horizontal="left" vertical="center"/>
      <protection locked="0"/>
    </xf>
    <xf numFmtId="0" fontId="8" fillId="8" borderId="8" xfId="30" applyFont="1" applyFill="1" applyBorder="1" applyAlignment="1">
      <alignment horizontal="left" vertical="center"/>
      <protection locked="0"/>
    </xf>
    <xf numFmtId="0" fontId="8" fillId="0" borderId="7" xfId="30" applyFont="1" applyFill="1" applyBorder="1" applyAlignment="1">
      <alignment horizontal="left" vertical="center"/>
      <protection locked="0"/>
    </xf>
    <xf numFmtId="0" fontId="8" fillId="0" borderId="8" xfId="30" applyFont="1" applyFill="1" applyBorder="1" applyAlignment="1">
      <alignment horizontal="left" vertical="center"/>
      <protection locked="0"/>
    </xf>
    <xf numFmtId="0" fontId="7" fillId="8" borderId="1" xfId="30" applyFont="1" applyFill="1" applyBorder="1" applyAlignment="1">
      <alignment horizontal="center" vertical="center"/>
      <protection locked="0"/>
    </xf>
    <xf numFmtId="0" fontId="10" fillId="8" borderId="0" xfId="30" applyFont="1" applyFill="1" applyAlignment="1">
      <alignment horizontal="left" vertical="center" wrapText="1"/>
      <protection locked="0"/>
    </xf>
    <xf numFmtId="0" fontId="11" fillId="8" borderId="0" xfId="30" applyFont="1" applyFill="1" applyAlignment="1">
      <alignment horizontal="left" vertical="center"/>
      <protection locked="0"/>
    </xf>
    <xf numFmtId="0" fontId="12" fillId="8" borderId="0" xfId="30" applyFont="1" applyFill="1" applyAlignment="1">
      <alignment horizontal="left" vertical="center" wrapText="1"/>
      <protection locked="0"/>
    </xf>
    <xf numFmtId="0" fontId="12" fillId="8" borderId="0" xfId="30" applyFont="1" applyFill="1" applyAlignment="1">
      <alignment horizontal="left" vertical="center"/>
      <protection locked="0"/>
    </xf>
    <xf numFmtId="0" fontId="7" fillId="0" borderId="0" xfId="30" applyFont="1" applyFill="1" applyAlignment="1">
      <alignment vertical="center"/>
      <protection locked="0"/>
    </xf>
    <xf numFmtId="0" fontId="8" fillId="0" borderId="0" xfId="30" applyFont="1" applyFill="1" applyAlignment="1">
      <alignment vertical="center"/>
      <protection locked="0"/>
    </xf>
    <xf numFmtId="0" fontId="7" fillId="0" borderId="0" xfId="30" applyFont="1" applyFill="1" applyAlignment="1">
      <alignment horizontal="left" vertical="center" wrapText="1"/>
      <protection locked="0"/>
    </xf>
    <xf numFmtId="0" fontId="7" fillId="0" borderId="0" xfId="30" applyFont="1" applyFill="1" applyAlignment="1">
      <alignment horizontal="left" vertical="justify"/>
      <protection locked="0"/>
    </xf>
    <xf numFmtId="0" fontId="7" fillId="0" borderId="0" xfId="30" applyFont="1" applyFill="1" applyAlignment="1">
      <alignment horizontal="center" vertical="center"/>
      <protection locked="0"/>
    </xf>
    <xf numFmtId="0" fontId="7" fillId="8" borderId="0" xfId="30" applyFont="1" applyFill="1" applyAlignment="1">
      <alignment horizontal="center" vertical="center"/>
      <protection locked="0"/>
    </xf>
    <xf numFmtId="0" fontId="7" fillId="8" borderId="16" xfId="30" applyFont="1" applyFill="1" applyBorder="1" applyAlignment="1">
      <alignment vertical="center"/>
      <protection locked="0"/>
    </xf>
    <xf numFmtId="0" fontId="7" fillId="8" borderId="9" xfId="30" applyFont="1" applyFill="1" applyBorder="1" applyAlignment="1">
      <alignment vertical="center"/>
      <protection locked="0"/>
    </xf>
    <xf numFmtId="0" fontId="7" fillId="8" borderId="9" xfId="30" applyFont="1" applyFill="1" applyBorder="1" applyAlignment="1">
      <alignment horizontal="center" vertical="center"/>
      <protection locked="0"/>
    </xf>
    <xf numFmtId="182" fontId="13" fillId="0" borderId="7" xfId="30" applyNumberFormat="1" applyFont="1" applyFill="1" applyBorder="1" applyAlignment="1">
      <alignment horizontal="center" vertical="center"/>
      <protection locked="0"/>
    </xf>
    <xf numFmtId="182" fontId="7" fillId="0" borderId="8" xfId="30" applyNumberFormat="1" applyFont="1" applyFill="1" applyBorder="1" applyAlignment="1">
      <alignment horizontal="center" vertical="center"/>
      <protection locked="0"/>
    </xf>
    <xf numFmtId="182" fontId="7" fillId="0" borderId="9" xfId="30" applyNumberFormat="1" applyFont="1" applyFill="1" applyBorder="1" applyAlignment="1">
      <alignment horizontal="center" vertical="center"/>
      <protection locked="0"/>
    </xf>
    <xf numFmtId="0" fontId="7" fillId="8" borderId="8" xfId="30" applyFont="1" applyFill="1" applyBorder="1" applyAlignment="1">
      <alignment horizontal="center" vertical="center"/>
      <protection locked="0"/>
    </xf>
    <xf numFmtId="182" fontId="7" fillId="0" borderId="7" xfId="30" applyNumberFormat="1" applyFont="1" applyFill="1" applyBorder="1" applyAlignment="1">
      <alignment horizontal="center" vertical="center"/>
      <protection locked="0"/>
    </xf>
    <xf numFmtId="1" fontId="7" fillId="0" borderId="2" xfId="30" applyNumberFormat="1" applyFont="1" applyFill="1" applyBorder="1" applyAlignment="1">
      <alignment horizontal="center" vertical="center"/>
      <protection locked="0"/>
    </xf>
    <xf numFmtId="0" fontId="7" fillId="8" borderId="14" xfId="30" applyFont="1" applyFill="1" applyBorder="1" applyAlignment="1">
      <alignment horizontal="center" vertical="center"/>
      <protection locked="0"/>
    </xf>
    <xf numFmtId="0" fontId="7" fillId="0" borderId="14" xfId="30" applyFont="1" applyFill="1" applyBorder="1" applyAlignment="1">
      <alignment vertical="center"/>
      <protection locked="0"/>
    </xf>
    <xf numFmtId="0" fontId="7" fillId="0" borderId="17" xfId="30" applyFont="1" applyFill="1" applyBorder="1" applyAlignment="1">
      <alignment vertical="center"/>
      <protection locked="0"/>
    </xf>
    <xf numFmtId="0" fontId="7" fillId="8" borderId="16" xfId="30" applyFont="1" applyFill="1" applyBorder="1" applyAlignment="1">
      <alignment horizontal="center" vertical="center"/>
      <protection locked="0"/>
    </xf>
    <xf numFmtId="0" fontId="13" fillId="0" borderId="2" xfId="30" applyFont="1" applyFill="1" applyBorder="1" applyAlignment="1">
      <alignment horizontal="center" vertical="center"/>
      <protection locked="0"/>
    </xf>
    <xf numFmtId="0" fontId="7" fillId="0" borderId="2" xfId="30" applyFont="1" applyFill="1" applyBorder="1" applyAlignment="1">
      <alignment horizontal="center" vertical="center"/>
      <protection locked="0"/>
    </xf>
    <xf numFmtId="0" fontId="14" fillId="0" borderId="2" xfId="12" applyFont="1" applyFill="1" applyBorder="1" applyAlignment="1">
      <alignment horizontal="center" vertical="center"/>
      <protection locked="0"/>
    </xf>
    <xf numFmtId="0" fontId="8" fillId="8" borderId="9" xfId="30" applyFont="1" applyFill="1" applyBorder="1" applyAlignment="1">
      <alignment horizontal="left" vertical="center"/>
      <protection locked="0"/>
    </xf>
    <xf numFmtId="0" fontId="8" fillId="8" borderId="8" xfId="30" applyFont="1" applyFill="1" applyBorder="1" applyAlignment="1">
      <alignment horizontal="center" vertical="center"/>
      <protection locked="0"/>
    </xf>
    <xf numFmtId="183" fontId="7" fillId="0" borderId="7" xfId="30" applyNumberFormat="1" applyFont="1" applyFill="1" applyBorder="1" applyAlignment="1" applyProtection="1">
      <alignment horizontal="center" vertical="center"/>
    </xf>
    <xf numFmtId="183" fontId="7" fillId="0" borderId="8" xfId="30" applyNumberFormat="1" applyFont="1" applyFill="1" applyBorder="1" applyAlignment="1" applyProtection="1">
      <alignment horizontal="center" vertical="center"/>
    </xf>
    <xf numFmtId="183" fontId="7" fillId="0" borderId="9" xfId="30" applyNumberFormat="1" applyFont="1" applyFill="1" applyBorder="1" applyAlignment="1" applyProtection="1">
      <alignment horizontal="center" vertical="center"/>
    </xf>
    <xf numFmtId="0" fontId="8" fillId="0" borderId="9" xfId="30" applyFont="1" applyFill="1" applyBorder="1" applyAlignment="1">
      <alignment horizontal="left" vertical="center"/>
      <protection locked="0"/>
    </xf>
    <xf numFmtId="9" fontId="15" fillId="0" borderId="8" xfId="30" applyNumberFormat="1" applyFont="1" applyFill="1" applyBorder="1" applyAlignment="1">
      <alignment horizontal="center" vertical="center"/>
      <protection locked="0"/>
    </xf>
    <xf numFmtId="183" fontId="8" fillId="0" borderId="7" xfId="30" applyNumberFormat="1" applyFont="1" applyFill="1" applyBorder="1" applyAlignment="1" applyProtection="1">
      <alignment horizontal="center" vertical="center"/>
    </xf>
    <xf numFmtId="183" fontId="8" fillId="0" borderId="8" xfId="30" applyNumberFormat="1" applyFont="1" applyFill="1" applyBorder="1" applyAlignment="1" applyProtection="1">
      <alignment horizontal="center" vertical="center"/>
    </xf>
    <xf numFmtId="183" fontId="8" fillId="0" borderId="9" xfId="30" applyNumberFormat="1" applyFont="1" applyFill="1" applyBorder="1" applyAlignment="1" applyProtection="1">
      <alignment horizontal="center" vertical="center"/>
    </xf>
    <xf numFmtId="183" fontId="7" fillId="8" borderId="0" xfId="30" applyNumberFormat="1" applyFont="1" applyFill="1" applyAlignment="1">
      <alignment horizontal="center" vertical="center"/>
      <protection locked="0"/>
    </xf>
    <xf numFmtId="0" fontId="11" fillId="8" borderId="0" xfId="30" applyFont="1" applyFill="1" applyAlignment="1">
      <alignment horizontal="center" vertical="center"/>
      <protection locked="0"/>
    </xf>
    <xf numFmtId="0" fontId="12" fillId="8" borderId="0" xfId="30" applyFont="1" applyFill="1" applyAlignment="1">
      <alignment horizontal="center" vertical="center"/>
      <protection locked="0"/>
    </xf>
    <xf numFmtId="0" fontId="12" fillId="8" borderId="0" xfId="30" applyFont="1" applyFill="1" applyAlignment="1">
      <alignment horizontal="center" vertical="center" wrapText="1"/>
      <protection locked="0"/>
    </xf>
    <xf numFmtId="0" fontId="7" fillId="0" borderId="0" xfId="30" applyFont="1" applyFill="1" applyAlignment="1">
      <alignment horizontal="center" vertical="center" wrapText="1"/>
      <protection locked="0"/>
    </xf>
    <xf numFmtId="0" fontId="7" fillId="0" borderId="0" xfId="30" applyFont="1" applyFill="1" applyAlignment="1">
      <alignment horizontal="center" vertical="justify"/>
      <protection locked="0"/>
    </xf>
  </cellXfs>
  <cellStyles count="59">
    <cellStyle name="常规" xfId="0" builtinId="0"/>
    <cellStyle name="货币[0]" xfId="1" builtinId="7"/>
    <cellStyle name="Normal_mck_ceocircle_20060228 2" xfId="2"/>
    <cellStyle name="20% - 强调文字颜色 3" xfId="3" builtinId="38"/>
    <cellStyle name="输入" xfId="4" builtinId="20"/>
    <cellStyle name="货币" xfId="5" builtinId="4"/>
    <cellStyle name="千位分隔[0]" xfId="6" builtinId="6"/>
    <cellStyle name="Normal 2 2 2 3"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Normal 2 2" xfId="28"/>
    <cellStyle name="检查单元格" xfId="29" builtinId="23"/>
    <cellStyle name="Normal 3 7" xfId="30"/>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Normal 2 2 3 2" xfId="37"/>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样式 1 2 2 2 2 2" xfId="46"/>
    <cellStyle name="20% - 强调文字颜色 4" xfId="47" builtinId="42"/>
    <cellStyle name="Normal 2" xfId="48"/>
    <cellStyle name="40% - 强调文字颜色 4" xfId="49" builtinId="43"/>
    <cellStyle name="强调文字颜色 5" xfId="50" builtinId="45"/>
    <cellStyle name="Normal 3"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5 2 2 3" xfId="57"/>
    <cellStyle name="样式 1 2 2 2"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lisitian@cc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2"/>
  <sheetViews>
    <sheetView tabSelected="1" view="pageBreakPreview" zoomScaleNormal="90" workbookViewId="0">
      <selection activeCell="K11" sqref="K11:M11"/>
    </sheetView>
  </sheetViews>
  <sheetFormatPr defaultColWidth="11" defaultRowHeight="14"/>
  <cols>
    <col min="1" max="3" width="10.7241379310345" style="106" customWidth="1"/>
    <col min="4" max="9" width="10.5086206896552" style="106" customWidth="1"/>
    <col min="10" max="10" width="5.93103448275862" style="107" customWidth="1"/>
    <col min="11" max="13" width="14.1637931034483" style="106" customWidth="1"/>
    <col min="14" max="16384" width="11.551724137931" style="106"/>
  </cols>
  <sheetData>
    <row r="1" s="106" customFormat="1" ht="14.95" spans="1:13">
      <c r="A1" s="108"/>
      <c r="B1" s="108"/>
      <c r="C1" s="108"/>
      <c r="D1" s="108"/>
      <c r="E1" s="108"/>
      <c r="F1" s="108"/>
      <c r="G1" s="108"/>
      <c r="H1" s="108"/>
      <c r="I1" s="108"/>
      <c r="J1" s="132"/>
      <c r="K1" s="108"/>
      <c r="L1" s="108"/>
      <c r="M1" s="108"/>
    </row>
    <row r="2" s="106" customFormat="1" ht="51" customHeight="1" spans="1:13">
      <c r="A2" s="109"/>
      <c r="B2" s="110"/>
      <c r="C2" s="110"/>
      <c r="D2" s="110"/>
      <c r="E2" s="110"/>
      <c r="F2" s="110"/>
      <c r="G2" s="110"/>
      <c r="H2" s="110"/>
      <c r="I2" s="110"/>
      <c r="J2" s="133"/>
      <c r="K2" s="110"/>
      <c r="L2" s="110"/>
      <c r="M2" s="134"/>
    </row>
    <row r="3" s="106" customFormat="1" ht="16" customHeight="1" spans="1:13">
      <c r="A3" s="111" t="s">
        <v>0</v>
      </c>
      <c r="B3" s="112"/>
      <c r="C3" s="112"/>
      <c r="D3" s="112"/>
      <c r="E3" s="112"/>
      <c r="F3" s="112"/>
      <c r="G3" s="112"/>
      <c r="H3" s="112"/>
      <c r="I3" s="135"/>
      <c r="J3" s="136"/>
      <c r="K3" s="137" t="s">
        <v>1</v>
      </c>
      <c r="L3" s="138"/>
      <c r="M3" s="139"/>
    </row>
    <row r="4" s="106" customFormat="1" ht="16" customHeight="1" spans="1:13">
      <c r="A4" s="111" t="s">
        <v>2</v>
      </c>
      <c r="B4" s="112"/>
      <c r="C4" s="112"/>
      <c r="D4" s="112"/>
      <c r="E4" s="112"/>
      <c r="F4" s="112"/>
      <c r="G4" s="112"/>
      <c r="H4" s="112"/>
      <c r="I4" s="135"/>
      <c r="J4" s="140"/>
      <c r="K4" s="141">
        <v>45069</v>
      </c>
      <c r="L4" s="138"/>
      <c r="M4" s="139"/>
    </row>
    <row r="5" s="106" customFormat="1" ht="16" customHeight="1" spans="1:13">
      <c r="A5" s="109" t="s">
        <v>3</v>
      </c>
      <c r="B5" s="110"/>
      <c r="C5" s="110"/>
      <c r="D5" s="110"/>
      <c r="E5" s="110"/>
      <c r="F5" s="110"/>
      <c r="G5" s="110"/>
      <c r="H5" s="110"/>
      <c r="I5" s="110"/>
      <c r="J5" s="133"/>
      <c r="K5" s="142"/>
      <c r="L5" s="142"/>
      <c r="M5" s="142"/>
    </row>
    <row r="6" s="106" customFormat="1" ht="16" customHeight="1" spans="1:13">
      <c r="A6" s="113" t="s">
        <v>4</v>
      </c>
      <c r="B6" s="114"/>
      <c r="C6" s="114"/>
      <c r="D6" s="114"/>
      <c r="E6" s="114"/>
      <c r="F6" s="114"/>
      <c r="G6" s="114"/>
      <c r="H6" s="114"/>
      <c r="I6" s="114"/>
      <c r="J6" s="143"/>
      <c r="K6" s="144"/>
      <c r="L6" s="144"/>
      <c r="M6" s="145"/>
    </row>
    <row r="7" s="106" customFormat="1" ht="16" customHeight="1" spans="1:13">
      <c r="A7" s="115"/>
      <c r="B7" s="110" t="s">
        <v>5</v>
      </c>
      <c r="C7" s="110"/>
      <c r="D7" s="110"/>
      <c r="E7" s="110"/>
      <c r="F7" s="110"/>
      <c r="G7" s="110"/>
      <c r="H7" s="110"/>
      <c r="I7" s="134"/>
      <c r="J7" s="146"/>
      <c r="K7" s="147" t="s">
        <v>6</v>
      </c>
      <c r="L7" s="148"/>
      <c r="M7" s="148"/>
    </row>
    <row r="8" s="106" customFormat="1" ht="16" customHeight="1" spans="1:13">
      <c r="A8" s="115"/>
      <c r="B8" s="110" t="s">
        <v>7</v>
      </c>
      <c r="C8" s="110"/>
      <c r="D8" s="110" t="s">
        <v>8</v>
      </c>
      <c r="E8" s="110"/>
      <c r="F8" s="110"/>
      <c r="G8" s="110"/>
      <c r="H8" s="110"/>
      <c r="I8" s="110"/>
      <c r="J8" s="133"/>
      <c r="K8" s="148" t="s">
        <v>9</v>
      </c>
      <c r="L8" s="148"/>
      <c r="M8" s="148"/>
    </row>
    <row r="9" s="106" customFormat="1" ht="16" customHeight="1" spans="1:13">
      <c r="A9" s="115"/>
      <c r="B9" s="110"/>
      <c r="C9" s="110"/>
      <c r="D9" s="110" t="s">
        <v>10</v>
      </c>
      <c r="E9" s="110"/>
      <c r="F9" s="110"/>
      <c r="G9" s="110"/>
      <c r="H9" s="110"/>
      <c r="I9" s="110"/>
      <c r="J9" s="133"/>
      <c r="K9" s="148" t="s">
        <v>11</v>
      </c>
      <c r="L9" s="148"/>
      <c r="M9" s="148"/>
    </row>
    <row r="10" s="106" customFormat="1" ht="16" customHeight="1" spans="1:13">
      <c r="A10" s="115"/>
      <c r="B10" s="110"/>
      <c r="C10" s="110"/>
      <c r="D10" s="110" t="s">
        <v>12</v>
      </c>
      <c r="E10" s="110"/>
      <c r="F10" s="110"/>
      <c r="G10" s="110"/>
      <c r="H10" s="110"/>
      <c r="I10" s="110"/>
      <c r="J10" s="133"/>
      <c r="K10" s="148" t="s">
        <v>13</v>
      </c>
      <c r="L10" s="148"/>
      <c r="M10" s="148"/>
    </row>
    <row r="11" s="106" customFormat="1" ht="16" customHeight="1" spans="1:13">
      <c r="A11" s="115"/>
      <c r="B11" s="110"/>
      <c r="C11" s="110"/>
      <c r="D11" s="110" t="s">
        <v>14</v>
      </c>
      <c r="E11" s="110"/>
      <c r="F11" s="110"/>
      <c r="G11" s="110"/>
      <c r="H11" s="110"/>
      <c r="I11" s="110"/>
      <c r="J11" s="133"/>
      <c r="K11" s="148">
        <v>15614419726</v>
      </c>
      <c r="L11" s="148"/>
      <c r="M11" s="148"/>
    </row>
    <row r="12" s="106" customFormat="1" ht="16" customHeight="1" spans="1:13">
      <c r="A12" s="115"/>
      <c r="B12" s="110"/>
      <c r="C12" s="110"/>
      <c r="D12" s="110" t="s">
        <v>15</v>
      </c>
      <c r="E12" s="110"/>
      <c r="F12" s="110"/>
      <c r="G12" s="110"/>
      <c r="H12" s="110"/>
      <c r="I12" s="110"/>
      <c r="J12" s="133"/>
      <c r="K12" s="148"/>
      <c r="L12" s="148"/>
      <c r="M12" s="148"/>
    </row>
    <row r="13" s="106" customFormat="1" ht="16" customHeight="1" spans="1:13">
      <c r="A13" s="116"/>
      <c r="B13" s="117"/>
      <c r="C13" s="117"/>
      <c r="D13" s="117" t="s">
        <v>16</v>
      </c>
      <c r="E13" s="117"/>
      <c r="F13" s="117"/>
      <c r="G13" s="117"/>
      <c r="H13" s="117"/>
      <c r="I13" s="117"/>
      <c r="J13" s="123"/>
      <c r="K13" s="149" t="s">
        <v>17</v>
      </c>
      <c r="L13" s="148"/>
      <c r="M13" s="148"/>
    </row>
    <row r="14" s="106" customFormat="1" ht="16" customHeight="1" spans="1:13">
      <c r="A14" s="113" t="s">
        <v>18</v>
      </c>
      <c r="B14" s="114"/>
      <c r="C14" s="114"/>
      <c r="D14" s="114"/>
      <c r="E14" s="114"/>
      <c r="F14" s="114"/>
      <c r="G14" s="114"/>
      <c r="H14" s="114"/>
      <c r="I14" s="114"/>
      <c r="J14" s="143"/>
      <c r="K14" s="144"/>
      <c r="L14" s="144"/>
      <c r="M14" s="145"/>
    </row>
    <row r="15" s="106" customFormat="1" ht="16" customHeight="1" spans="1:13">
      <c r="A15" s="118" t="s">
        <v>19</v>
      </c>
      <c r="B15" s="110"/>
      <c r="C15" s="110"/>
      <c r="D15" s="119" t="s">
        <v>20</v>
      </c>
      <c r="E15" s="120"/>
      <c r="F15" s="120"/>
      <c r="G15" s="120"/>
      <c r="H15" s="120"/>
      <c r="I15" s="150"/>
      <c r="J15" s="151"/>
      <c r="K15" s="152">
        <f>Detail!H2</f>
        <v>66681.549999848</v>
      </c>
      <c r="L15" s="153"/>
      <c r="M15" s="154"/>
    </row>
    <row r="16" s="106" customFormat="1" ht="16" customHeight="1" spans="1:13">
      <c r="A16" s="115"/>
      <c r="B16" s="110"/>
      <c r="C16" s="110"/>
      <c r="D16" s="121" t="s">
        <v>21</v>
      </c>
      <c r="E16" s="122"/>
      <c r="F16" s="122"/>
      <c r="G16" s="122"/>
      <c r="H16" s="122"/>
      <c r="I16" s="155"/>
      <c r="J16" s="156">
        <v>0.06</v>
      </c>
      <c r="K16" s="152">
        <f>K15*6%</f>
        <v>4000.89299999088</v>
      </c>
      <c r="L16" s="153"/>
      <c r="M16" s="154"/>
    </row>
    <row r="17" s="106" customFormat="1" ht="16" customHeight="1" spans="1:13">
      <c r="A17" s="116"/>
      <c r="B17" s="123"/>
      <c r="C17" s="117"/>
      <c r="D17" s="121" t="s">
        <v>22</v>
      </c>
      <c r="E17" s="122"/>
      <c r="F17" s="122"/>
      <c r="G17" s="122"/>
      <c r="H17" s="122"/>
      <c r="I17" s="155"/>
      <c r="J17" s="136"/>
      <c r="K17" s="157">
        <f>K15+K16</f>
        <v>70682.4429998389</v>
      </c>
      <c r="L17" s="158"/>
      <c r="M17" s="159"/>
    </row>
    <row r="18" s="106" customFormat="1" ht="14.95" spans="1:13">
      <c r="A18" s="110"/>
      <c r="B18" s="110"/>
      <c r="C18" s="110"/>
      <c r="D18" s="110"/>
      <c r="E18" s="110"/>
      <c r="F18" s="110"/>
      <c r="G18" s="110"/>
      <c r="H18" s="110"/>
      <c r="I18" s="110"/>
      <c r="J18" s="133"/>
      <c r="K18" s="160"/>
      <c r="L18" s="133"/>
      <c r="M18" s="133"/>
    </row>
    <row r="19" s="106" customFormat="1" ht="15.45" spans="1:13">
      <c r="A19" s="124" t="s">
        <v>23</v>
      </c>
      <c r="B19" s="125"/>
      <c r="C19" s="125"/>
      <c r="D19" s="125"/>
      <c r="E19" s="125"/>
      <c r="F19" s="125"/>
      <c r="G19" s="125"/>
      <c r="H19" s="125"/>
      <c r="I19" s="125"/>
      <c r="J19" s="161"/>
      <c r="K19" s="125"/>
      <c r="L19" s="125"/>
      <c r="M19" s="125"/>
    </row>
    <row r="20" s="106" customFormat="1" ht="14.95" spans="1:13">
      <c r="A20" s="126" t="s">
        <v>24</v>
      </c>
      <c r="B20" s="127"/>
      <c r="C20" s="127"/>
      <c r="D20" s="127"/>
      <c r="E20" s="127"/>
      <c r="F20" s="127"/>
      <c r="G20" s="127"/>
      <c r="H20" s="127"/>
      <c r="I20" s="127"/>
      <c r="J20" s="162"/>
      <c r="K20" s="127"/>
      <c r="L20" s="127"/>
      <c r="M20" s="127"/>
    </row>
    <row r="21" s="106" customFormat="1" ht="14.95" spans="1:13">
      <c r="A21" s="126" t="s">
        <v>25</v>
      </c>
      <c r="B21" s="126"/>
      <c r="C21" s="126"/>
      <c r="D21" s="126"/>
      <c r="E21" s="126"/>
      <c r="F21" s="126"/>
      <c r="G21" s="126"/>
      <c r="H21" s="126"/>
      <c r="I21" s="126"/>
      <c r="J21" s="163"/>
      <c r="K21" s="126"/>
      <c r="L21" s="126"/>
      <c r="M21" s="126"/>
    </row>
    <row r="22" s="106" customFormat="1" ht="14.95" spans="1:13">
      <c r="A22" s="126" t="s">
        <v>26</v>
      </c>
      <c r="B22" s="126"/>
      <c r="C22" s="126"/>
      <c r="D22" s="126"/>
      <c r="E22" s="126"/>
      <c r="F22" s="126"/>
      <c r="G22" s="126"/>
      <c r="H22" s="126"/>
      <c r="I22" s="126"/>
      <c r="J22" s="163"/>
      <c r="K22" s="126"/>
      <c r="L22" s="126"/>
      <c r="M22" s="126"/>
    </row>
    <row r="23" s="106" customFormat="1" ht="14.95" spans="1:13">
      <c r="A23" s="126" t="s">
        <v>27</v>
      </c>
      <c r="B23" s="126"/>
      <c r="C23" s="126"/>
      <c r="D23" s="126"/>
      <c r="E23" s="126"/>
      <c r="F23" s="126"/>
      <c r="G23" s="126"/>
      <c r="H23" s="126"/>
      <c r="I23" s="126"/>
      <c r="J23" s="163"/>
      <c r="K23" s="126"/>
      <c r="L23" s="126"/>
      <c r="M23" s="126"/>
    </row>
    <row r="24" s="106" customFormat="1" ht="14.95" spans="1:13">
      <c r="A24" s="126" t="s">
        <v>28</v>
      </c>
      <c r="B24" s="127"/>
      <c r="C24" s="127"/>
      <c r="D24" s="127"/>
      <c r="E24" s="127"/>
      <c r="F24" s="127"/>
      <c r="G24" s="127"/>
      <c r="H24" s="127"/>
      <c r="I24" s="127"/>
      <c r="J24" s="162"/>
      <c r="K24" s="127"/>
      <c r="L24" s="127"/>
      <c r="M24" s="127"/>
    </row>
    <row r="25" s="106" customFormat="1" ht="14.95" spans="1:13">
      <c r="A25" s="128"/>
      <c r="B25" s="128"/>
      <c r="C25" s="128"/>
      <c r="D25" s="128"/>
      <c r="E25" s="128"/>
      <c r="F25" s="128"/>
      <c r="G25" s="128"/>
      <c r="H25" s="128"/>
      <c r="I25" s="128"/>
      <c r="J25" s="132"/>
      <c r="K25" s="128"/>
      <c r="L25" s="128"/>
      <c r="M25" s="128"/>
    </row>
    <row r="26" s="106" customFormat="1" ht="14.95" spans="1:13">
      <c r="A26" s="128"/>
      <c r="B26" s="128"/>
      <c r="C26" s="128"/>
      <c r="D26" s="128"/>
      <c r="E26" s="128"/>
      <c r="F26" s="128"/>
      <c r="G26" s="128"/>
      <c r="H26" s="128"/>
      <c r="I26" s="128"/>
      <c r="J26" s="132"/>
      <c r="K26" s="128"/>
      <c r="L26" s="128"/>
      <c r="M26" s="128"/>
    </row>
    <row r="27" s="106" customFormat="1" ht="14.95" spans="1:13">
      <c r="A27" s="128" t="s">
        <v>29</v>
      </c>
      <c r="B27" s="128"/>
      <c r="C27" s="128"/>
      <c r="D27" s="128"/>
      <c r="E27" s="128"/>
      <c r="F27" s="128" t="s">
        <v>30</v>
      </c>
      <c r="G27" s="128" t="s">
        <v>31</v>
      </c>
      <c r="H27" s="128"/>
      <c r="I27" s="128"/>
      <c r="J27" s="132"/>
      <c r="K27" s="128"/>
      <c r="L27" s="128"/>
      <c r="M27" s="128"/>
    </row>
    <row r="28" s="106" customFormat="1" ht="14.95" spans="1:13">
      <c r="A28" s="128"/>
      <c r="B28" s="128"/>
      <c r="C28" s="128"/>
      <c r="D28" s="128"/>
      <c r="E28" s="128"/>
      <c r="F28" s="128"/>
      <c r="G28" s="128"/>
      <c r="H28" s="128"/>
      <c r="I28" s="128"/>
      <c r="J28" s="132"/>
      <c r="K28" s="128"/>
      <c r="L28" s="128"/>
      <c r="M28" s="128"/>
    </row>
    <row r="29" s="106" customFormat="1" ht="14.95" spans="1:13">
      <c r="A29" s="128"/>
      <c r="B29" s="128"/>
      <c r="C29" s="128"/>
      <c r="D29" s="128"/>
      <c r="E29" s="128"/>
      <c r="F29" s="128"/>
      <c r="G29" s="128"/>
      <c r="H29" s="128"/>
      <c r="I29" s="128"/>
      <c r="J29" s="132"/>
      <c r="K29" s="128"/>
      <c r="L29" s="128"/>
      <c r="M29" s="128"/>
    </row>
    <row r="30" s="106" customFormat="1" ht="15.45" spans="1:13">
      <c r="A30" s="129" t="s">
        <v>32</v>
      </c>
      <c r="B30" s="128"/>
      <c r="C30" s="128"/>
      <c r="D30" s="128"/>
      <c r="E30" s="128"/>
      <c r="F30" s="128"/>
      <c r="G30" s="128"/>
      <c r="H30" s="128"/>
      <c r="I30" s="128"/>
      <c r="J30" s="132"/>
      <c r="K30" s="128"/>
      <c r="L30" s="128"/>
      <c r="M30" s="128"/>
    </row>
    <row r="31" s="106" customFormat="1" ht="14.95" spans="1:13">
      <c r="A31" s="108">
        <v>1</v>
      </c>
      <c r="B31" s="128" t="s">
        <v>33</v>
      </c>
      <c r="C31" s="128"/>
      <c r="D31" s="128"/>
      <c r="E31" s="128"/>
      <c r="F31" s="128"/>
      <c r="G31" s="128"/>
      <c r="H31" s="128"/>
      <c r="I31" s="128"/>
      <c r="J31" s="132"/>
      <c r="K31" s="128"/>
      <c r="L31" s="128"/>
      <c r="M31" s="128"/>
    </row>
    <row r="32" s="106" customFormat="1" ht="14.95" spans="1:13">
      <c r="A32" s="108"/>
      <c r="B32" s="128" t="s">
        <v>34</v>
      </c>
      <c r="C32" s="128"/>
      <c r="D32" s="128"/>
      <c r="E32" s="128"/>
      <c r="F32" s="128"/>
      <c r="G32" s="128"/>
      <c r="H32" s="128"/>
      <c r="I32" s="128"/>
      <c r="J32" s="132"/>
      <c r="K32" s="128"/>
      <c r="L32" s="128"/>
      <c r="M32" s="128"/>
    </row>
    <row r="33" s="106" customFormat="1" ht="14.95" spans="1:13">
      <c r="A33" s="108"/>
      <c r="B33" s="128" t="s">
        <v>35</v>
      </c>
      <c r="C33" s="128"/>
      <c r="D33" s="128"/>
      <c r="E33" s="128"/>
      <c r="F33" s="128"/>
      <c r="G33" s="128"/>
      <c r="H33" s="128"/>
      <c r="I33" s="128"/>
      <c r="J33" s="132"/>
      <c r="K33" s="128"/>
      <c r="L33" s="128"/>
      <c r="M33" s="128"/>
    </row>
    <row r="34" s="106" customFormat="1" ht="14.95" spans="1:13">
      <c r="A34" s="108">
        <v>2</v>
      </c>
      <c r="B34" s="130" t="s">
        <v>36</v>
      </c>
      <c r="C34" s="130"/>
      <c r="D34" s="130"/>
      <c r="E34" s="130"/>
      <c r="F34" s="130"/>
      <c r="G34" s="130"/>
      <c r="H34" s="130"/>
      <c r="I34" s="130"/>
      <c r="J34" s="164"/>
      <c r="K34" s="130"/>
      <c r="L34" s="130"/>
      <c r="M34" s="130"/>
    </row>
    <row r="35" s="106" customFormat="1" ht="14.95" spans="1:13">
      <c r="A35" s="128"/>
      <c r="B35" s="128" t="s">
        <v>37</v>
      </c>
      <c r="C35" s="128"/>
      <c r="D35" s="128"/>
      <c r="E35" s="128"/>
      <c r="F35" s="128"/>
      <c r="G35" s="128"/>
      <c r="H35" s="128"/>
      <c r="I35" s="128"/>
      <c r="J35" s="132"/>
      <c r="K35" s="128"/>
      <c r="L35" s="128"/>
      <c r="M35" s="128"/>
    </row>
    <row r="36" s="106" customFormat="1" ht="14.95" spans="1:13">
      <c r="A36" s="108">
        <v>3</v>
      </c>
      <c r="B36" s="128" t="s">
        <v>38</v>
      </c>
      <c r="C36" s="128"/>
      <c r="D36" s="128"/>
      <c r="E36" s="128"/>
      <c r="F36" s="128"/>
      <c r="G36" s="128"/>
      <c r="H36" s="128"/>
      <c r="I36" s="128"/>
      <c r="J36" s="132"/>
      <c r="K36" s="128"/>
      <c r="L36" s="128"/>
      <c r="M36" s="128"/>
    </row>
    <row r="37" s="106" customFormat="1" ht="14.95" spans="1:13">
      <c r="A37" s="128"/>
      <c r="B37" s="128" t="s">
        <v>39</v>
      </c>
      <c r="C37" s="128"/>
      <c r="D37" s="128"/>
      <c r="E37" s="128"/>
      <c r="F37" s="128"/>
      <c r="G37" s="128"/>
      <c r="H37" s="128"/>
      <c r="I37" s="128"/>
      <c r="J37" s="132"/>
      <c r="K37" s="128"/>
      <c r="L37" s="128"/>
      <c r="M37" s="128"/>
    </row>
    <row r="38" s="106" customFormat="1" ht="14.95" spans="1:13">
      <c r="A38" s="108">
        <v>4</v>
      </c>
      <c r="B38" s="128" t="s">
        <v>40</v>
      </c>
      <c r="C38" s="128"/>
      <c r="D38" s="128"/>
      <c r="E38" s="128"/>
      <c r="F38" s="128"/>
      <c r="G38" s="128"/>
      <c r="H38" s="128"/>
      <c r="I38" s="128"/>
      <c r="J38" s="132"/>
      <c r="K38" s="128"/>
      <c r="L38" s="128"/>
      <c r="M38" s="128"/>
    </row>
    <row r="39" s="106" customFormat="1" ht="15.45" spans="1:13">
      <c r="A39" s="129" t="s">
        <v>41</v>
      </c>
      <c r="B39" s="128"/>
      <c r="C39" s="128"/>
      <c r="D39" s="128"/>
      <c r="E39" s="128"/>
      <c r="F39" s="128"/>
      <c r="G39" s="128"/>
      <c r="H39" s="128"/>
      <c r="I39" s="128"/>
      <c r="J39" s="132"/>
      <c r="K39" s="128"/>
      <c r="L39" s="128"/>
      <c r="M39" s="128"/>
    </row>
    <row r="40" s="106" customFormat="1" ht="14.95" spans="1:13">
      <c r="A40" s="108">
        <v>1</v>
      </c>
      <c r="B40" s="131" t="s">
        <v>42</v>
      </c>
      <c r="C40" s="131"/>
      <c r="D40" s="131"/>
      <c r="E40" s="131"/>
      <c r="F40" s="131"/>
      <c r="G40" s="131"/>
      <c r="H40" s="131"/>
      <c r="I40" s="131"/>
      <c r="J40" s="165"/>
      <c r="K40" s="131"/>
      <c r="L40" s="131"/>
      <c r="M40" s="131"/>
    </row>
    <row r="41" s="106" customFormat="1" ht="14.95" spans="1:13">
      <c r="A41" s="108"/>
      <c r="B41" s="131" t="s">
        <v>43</v>
      </c>
      <c r="C41" s="131"/>
      <c r="D41" s="131"/>
      <c r="E41" s="131"/>
      <c r="F41" s="131"/>
      <c r="G41" s="131"/>
      <c r="H41" s="131"/>
      <c r="I41" s="131"/>
      <c r="J41" s="165"/>
      <c r="K41" s="131"/>
      <c r="L41" s="131"/>
      <c r="M41" s="131"/>
    </row>
    <row r="42" s="106" customFormat="1" ht="14.95" spans="1:13">
      <c r="A42" s="108">
        <v>2</v>
      </c>
      <c r="B42" s="128" t="s">
        <v>44</v>
      </c>
      <c r="C42" s="128"/>
      <c r="D42" s="128"/>
      <c r="E42" s="128"/>
      <c r="F42" s="128"/>
      <c r="G42" s="128"/>
      <c r="H42" s="128"/>
      <c r="I42" s="128"/>
      <c r="J42" s="132"/>
      <c r="K42" s="128"/>
      <c r="L42" s="128"/>
      <c r="M42" s="128"/>
    </row>
    <row r="43" s="106" customFormat="1" ht="14.95" spans="1:13">
      <c r="A43" s="108"/>
      <c r="B43" s="128" t="s">
        <v>45</v>
      </c>
      <c r="C43" s="128"/>
      <c r="D43" s="128"/>
      <c r="E43" s="128"/>
      <c r="F43" s="128"/>
      <c r="G43" s="128"/>
      <c r="H43" s="128"/>
      <c r="I43" s="128"/>
      <c r="J43" s="132"/>
      <c r="K43" s="128"/>
      <c r="L43" s="128"/>
      <c r="M43" s="128"/>
    </row>
    <row r="44" s="106" customFormat="1" ht="14.95" spans="1:13">
      <c r="A44" s="108"/>
      <c r="B44" s="131" t="s">
        <v>46</v>
      </c>
      <c r="C44" s="131"/>
      <c r="D44" s="131"/>
      <c r="E44" s="131"/>
      <c r="F44" s="131"/>
      <c r="G44" s="131"/>
      <c r="H44" s="131"/>
      <c r="I44" s="131"/>
      <c r="J44" s="165"/>
      <c r="K44" s="131"/>
      <c r="L44" s="131"/>
      <c r="M44" s="131"/>
    </row>
    <row r="45" s="106" customFormat="1" ht="14.95" spans="1:13">
      <c r="A45" s="108">
        <v>3</v>
      </c>
      <c r="B45" s="128" t="s">
        <v>47</v>
      </c>
      <c r="C45" s="128"/>
      <c r="D45" s="128"/>
      <c r="E45" s="128"/>
      <c r="F45" s="128"/>
      <c r="G45" s="128"/>
      <c r="H45" s="128"/>
      <c r="I45" s="128"/>
      <c r="J45" s="132"/>
      <c r="K45" s="128"/>
      <c r="L45" s="128"/>
      <c r="M45" s="128"/>
    </row>
    <row r="46" s="106" customFormat="1" ht="14.95" spans="1:13">
      <c r="A46" s="128"/>
      <c r="B46" s="128" t="s">
        <v>48</v>
      </c>
      <c r="C46" s="128"/>
      <c r="D46" s="128"/>
      <c r="E46" s="128"/>
      <c r="F46" s="128"/>
      <c r="G46" s="128"/>
      <c r="H46" s="128"/>
      <c r="I46" s="128"/>
      <c r="J46" s="132"/>
      <c r="K46" s="128"/>
      <c r="L46" s="128"/>
      <c r="M46" s="128"/>
    </row>
    <row r="47" s="106" customFormat="1" ht="14.95" spans="1:13">
      <c r="A47" s="108">
        <v>4</v>
      </c>
      <c r="B47" s="128" t="s">
        <v>49</v>
      </c>
      <c r="C47" s="128"/>
      <c r="D47" s="128"/>
      <c r="E47" s="128"/>
      <c r="F47" s="128"/>
      <c r="G47" s="128"/>
      <c r="H47" s="128"/>
      <c r="I47" s="128"/>
      <c r="J47" s="132"/>
      <c r="K47" s="128"/>
      <c r="L47" s="128"/>
      <c r="M47" s="128"/>
    </row>
    <row r="48" s="106" customFormat="1" ht="14.95" spans="1:13">
      <c r="A48" s="128"/>
      <c r="B48" s="128"/>
      <c r="C48" s="128"/>
      <c r="D48" s="128"/>
      <c r="E48" s="128"/>
      <c r="F48" s="128"/>
      <c r="G48" s="128"/>
      <c r="H48" s="128"/>
      <c r="I48" s="128"/>
      <c r="J48" s="132"/>
      <c r="K48" s="128"/>
      <c r="L48" s="128"/>
      <c r="M48" s="128"/>
    </row>
    <row r="49" s="106" customFormat="1" ht="14.95" spans="1:13">
      <c r="A49" s="128"/>
      <c r="B49" s="128"/>
      <c r="C49" s="128"/>
      <c r="D49" s="128"/>
      <c r="E49" s="128"/>
      <c r="F49" s="128"/>
      <c r="G49" s="128"/>
      <c r="H49" s="128"/>
      <c r="I49" s="128"/>
      <c r="J49" s="132"/>
      <c r="K49" s="128"/>
      <c r="L49" s="128"/>
      <c r="M49" s="128"/>
    </row>
    <row r="50" s="106" customFormat="1" ht="14.95" spans="1:13">
      <c r="A50" s="128"/>
      <c r="B50" s="128"/>
      <c r="C50" s="128"/>
      <c r="D50" s="128"/>
      <c r="E50" s="128"/>
      <c r="F50" s="128"/>
      <c r="G50" s="128"/>
      <c r="H50" s="128"/>
      <c r="I50" s="128"/>
      <c r="J50" s="132"/>
      <c r="K50" s="128"/>
      <c r="L50" s="128"/>
      <c r="M50" s="128"/>
    </row>
    <row r="51" s="106" customFormat="1" ht="14.95" spans="1:13">
      <c r="A51" s="128"/>
      <c r="B51" s="128"/>
      <c r="C51" s="128"/>
      <c r="D51" s="128"/>
      <c r="E51" s="128"/>
      <c r="F51" s="128"/>
      <c r="G51" s="128"/>
      <c r="H51" s="128"/>
      <c r="I51" s="128"/>
      <c r="J51" s="132"/>
      <c r="K51" s="128"/>
      <c r="L51" s="128"/>
      <c r="M51" s="128"/>
    </row>
    <row r="52" s="106" customFormat="1" ht="14.95" spans="1:13">
      <c r="A52" s="128"/>
      <c r="B52" s="128"/>
      <c r="C52" s="128"/>
      <c r="D52" s="128"/>
      <c r="E52" s="128"/>
      <c r="F52" s="128"/>
      <c r="G52" s="128"/>
      <c r="H52" s="128"/>
      <c r="I52" s="128"/>
      <c r="J52" s="132"/>
      <c r="K52" s="128"/>
      <c r="L52" s="128"/>
      <c r="M52" s="128"/>
    </row>
  </sheetData>
  <mergeCells count="28">
    <mergeCell ref="A1:M1"/>
    <mergeCell ref="K3:M3"/>
    <mergeCell ref="K4:M4"/>
    <mergeCell ref="K5:M5"/>
    <mergeCell ref="K7:M7"/>
    <mergeCell ref="K8:M8"/>
    <mergeCell ref="K9:M9"/>
    <mergeCell ref="K10:M10"/>
    <mergeCell ref="K11:M11"/>
    <mergeCell ref="K12:M12"/>
    <mergeCell ref="K13:M13"/>
    <mergeCell ref="D15:I15"/>
    <mergeCell ref="K15:M15"/>
    <mergeCell ref="D16:I16"/>
    <mergeCell ref="K16:M16"/>
    <mergeCell ref="D17:I17"/>
    <mergeCell ref="K17:M17"/>
    <mergeCell ref="K18:M18"/>
    <mergeCell ref="A19:M19"/>
    <mergeCell ref="A20:M20"/>
    <mergeCell ref="A21:M21"/>
    <mergeCell ref="A22:M22"/>
    <mergeCell ref="A23:M23"/>
    <mergeCell ref="A24:M24"/>
    <mergeCell ref="B34:M34"/>
    <mergeCell ref="B40:M40"/>
    <mergeCell ref="B41:M41"/>
    <mergeCell ref="B44:M44"/>
  </mergeCells>
  <dataValidations count="1">
    <dataValidation type="list" showInputMessage="1" showErrorMessage="1" sqref="J16">
      <formula1>"NA,0%,2%,3%,4%,6%,11%,13%,17%"</formula1>
    </dataValidation>
  </dataValidations>
  <hyperlinks>
    <hyperlink ref="K13" r:id="rId1" display="lisitian@cct.cn" tooltip="mailto:lisitian@cct.cn"/>
  </hyperlinks>
  <printOptions horizontalCentered="1"/>
  <pageMargins left="0.751388888888889" right="0.751388888888889" top="1" bottom="1" header="0.5" footer="0.5"/>
  <pageSetup paperSize="9" scale="61"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112"/>
  <sheetViews>
    <sheetView view="pageBreakPreview" zoomScale="60" zoomScaleNormal="60" workbookViewId="0">
      <pane ySplit="3" topLeftCell="A13" activePane="bottomLeft" state="frozen"/>
      <selection/>
      <selection pane="bottomLeft" activeCell="I19" sqref="I19"/>
    </sheetView>
  </sheetViews>
  <sheetFormatPr defaultColWidth="46" defaultRowHeight="15.45"/>
  <cols>
    <col min="1" max="1" width="18.5" style="3" customWidth="1"/>
    <col min="2" max="2" width="52.4827586206897" style="4" customWidth="1"/>
    <col min="3" max="3" width="18.8793103448276" style="5" customWidth="1"/>
    <col min="4" max="4" width="21.1293103448276" style="6" customWidth="1"/>
    <col min="5" max="5" width="20.1293103448276" style="6" customWidth="1"/>
    <col min="6" max="6" width="8.5" style="6" customWidth="1"/>
    <col min="7" max="7" width="17" style="4" customWidth="1"/>
    <col min="8" max="8" width="20.5" style="7" customWidth="1"/>
    <col min="9" max="9" width="91.5" style="4" customWidth="1"/>
    <col min="10" max="32" width="9.37931034482759" style="4" customWidth="1"/>
    <col min="33" max="16384" width="46.8793103448276" style="4"/>
  </cols>
  <sheetData>
    <row r="1" ht="31.5" customHeight="1" spans="1:9">
      <c r="A1" s="8" t="s">
        <v>50</v>
      </c>
      <c r="B1" s="8"/>
      <c r="C1" s="9"/>
      <c r="D1" s="8"/>
      <c r="E1" s="8"/>
      <c r="F1" s="8"/>
      <c r="G1" s="8"/>
      <c r="H1" s="8"/>
      <c r="I1" s="8"/>
    </row>
    <row r="2" ht="31.5" customHeight="1" spans="1:9">
      <c r="A2" s="10"/>
      <c r="B2" s="11" t="s">
        <v>51</v>
      </c>
      <c r="C2" s="12"/>
      <c r="D2" s="13"/>
      <c r="E2" s="13"/>
      <c r="F2" s="13"/>
      <c r="G2" s="14"/>
      <c r="H2" s="15">
        <f>H13+H23+H35+H41+H47+H53+H60</f>
        <v>66681.549999848</v>
      </c>
      <c r="I2" s="94"/>
    </row>
    <row r="3" ht="17.1" customHeight="1" spans="1:9">
      <c r="A3" s="16" t="s">
        <v>52</v>
      </c>
      <c r="B3" s="16" t="s">
        <v>53</v>
      </c>
      <c r="C3" s="17" t="s">
        <v>54</v>
      </c>
      <c r="D3" s="18" t="s">
        <v>55</v>
      </c>
      <c r="E3" s="19" t="s">
        <v>56</v>
      </c>
      <c r="F3" s="19" t="s">
        <v>57</v>
      </c>
      <c r="G3" s="20" t="s">
        <v>58</v>
      </c>
      <c r="H3" s="20" t="s">
        <v>59</v>
      </c>
      <c r="I3" s="20" t="s">
        <v>60</v>
      </c>
    </row>
    <row r="4" ht="36.95" customHeight="1" outlineLevel="1" spans="1:9">
      <c r="A4" s="21"/>
      <c r="B4" s="22" t="s">
        <v>61</v>
      </c>
      <c r="C4" s="23"/>
      <c r="D4" s="24"/>
      <c r="E4" s="24"/>
      <c r="F4" s="24"/>
      <c r="G4" s="25"/>
      <c r="H4" s="26"/>
      <c r="I4" s="95"/>
    </row>
    <row r="5" ht="36.95" customHeight="1" outlineLevel="2" spans="1:9">
      <c r="A5" s="27"/>
      <c r="B5" s="28" t="s">
        <v>62</v>
      </c>
      <c r="C5" s="29"/>
      <c r="D5" s="30"/>
      <c r="E5" s="31"/>
      <c r="F5" s="30"/>
      <c r="G5" s="28"/>
      <c r="H5" s="32"/>
      <c r="I5" s="96"/>
    </row>
    <row r="6" ht="39" customHeight="1" outlineLevel="2" spans="1:9">
      <c r="A6" s="33" t="s">
        <v>63</v>
      </c>
      <c r="B6" s="34" t="s">
        <v>64</v>
      </c>
      <c r="C6" s="35" t="s">
        <v>65</v>
      </c>
      <c r="D6" s="36">
        <v>1</v>
      </c>
      <c r="E6" s="36">
        <v>1</v>
      </c>
      <c r="F6" s="36">
        <v>2</v>
      </c>
      <c r="G6" s="36">
        <v>2200</v>
      </c>
      <c r="H6" s="37">
        <f>D6*E6*F6*G6</f>
        <v>4400</v>
      </c>
      <c r="I6" s="97" t="s">
        <v>66</v>
      </c>
    </row>
    <row r="7" s="1" customFormat="1" ht="37.05" customHeight="1" outlineLevel="2" spans="1:9">
      <c r="A7" s="38" t="s">
        <v>67</v>
      </c>
      <c r="B7" s="39" t="s">
        <v>68</v>
      </c>
      <c r="C7" s="40" t="s">
        <v>65</v>
      </c>
      <c r="D7" s="36">
        <v>1</v>
      </c>
      <c r="E7" s="36">
        <v>1</v>
      </c>
      <c r="F7" s="36">
        <v>2</v>
      </c>
      <c r="G7" s="36">
        <v>1100</v>
      </c>
      <c r="H7" s="37">
        <f>D7*E7*F7*G7</f>
        <v>2200</v>
      </c>
      <c r="I7" s="98" t="s">
        <v>66</v>
      </c>
    </row>
    <row r="8" s="1" customFormat="1" ht="37.05" customHeight="1" outlineLevel="2" spans="1:9">
      <c r="A8" s="38" t="s">
        <v>69</v>
      </c>
      <c r="B8" s="39" t="s">
        <v>70</v>
      </c>
      <c r="C8" s="40" t="s">
        <v>65</v>
      </c>
      <c r="D8" s="36"/>
      <c r="E8" s="36"/>
      <c r="F8" s="36"/>
      <c r="G8" s="41"/>
      <c r="H8" s="37">
        <f>D8*E8*F8*G8</f>
        <v>0</v>
      </c>
      <c r="I8" s="98"/>
    </row>
    <row r="9" ht="36.95" customHeight="1" outlineLevel="1" spans="1:9">
      <c r="A9" s="42" t="s">
        <v>71</v>
      </c>
      <c r="B9" s="43" t="s">
        <v>72</v>
      </c>
      <c r="C9" s="44"/>
      <c r="D9" s="45"/>
      <c r="E9" s="46"/>
      <c r="F9" s="46"/>
      <c r="G9" s="47"/>
      <c r="H9" s="47">
        <f>SUM(H6:H8)</f>
        <v>6600</v>
      </c>
      <c r="I9" s="99"/>
    </row>
    <row r="10" ht="36.95" customHeight="1" outlineLevel="2" spans="1:9">
      <c r="A10" s="27"/>
      <c r="B10" s="28" t="s">
        <v>73</v>
      </c>
      <c r="C10" s="29"/>
      <c r="D10" s="30"/>
      <c r="E10" s="31"/>
      <c r="F10" s="30"/>
      <c r="G10" s="28"/>
      <c r="H10" s="32"/>
      <c r="I10" s="32"/>
    </row>
    <row r="11" ht="36.95" customHeight="1" outlineLevel="2" spans="1:9">
      <c r="A11" s="48" t="s">
        <v>74</v>
      </c>
      <c r="B11" s="34" t="s">
        <v>13</v>
      </c>
      <c r="C11" s="35" t="s">
        <v>65</v>
      </c>
      <c r="D11" s="36">
        <v>1</v>
      </c>
      <c r="E11" s="36">
        <v>1</v>
      </c>
      <c r="F11" s="36">
        <v>3</v>
      </c>
      <c r="G11" s="49">
        <v>600</v>
      </c>
      <c r="H11" s="50">
        <f>D11*E11*F11*G11</f>
        <v>1800</v>
      </c>
      <c r="I11" s="98" t="s">
        <v>75</v>
      </c>
    </row>
    <row r="12" ht="36.95" customHeight="1" outlineLevel="1" spans="1:9">
      <c r="A12" s="42" t="s">
        <v>76</v>
      </c>
      <c r="B12" s="43" t="s">
        <v>77</v>
      </c>
      <c r="C12" s="44"/>
      <c r="D12" s="45"/>
      <c r="E12" s="46"/>
      <c r="F12" s="46"/>
      <c r="G12" s="47"/>
      <c r="H12" s="47">
        <f>SUM(H11:H11)</f>
        <v>1800</v>
      </c>
      <c r="I12" s="99"/>
    </row>
    <row r="13" ht="36.95" customHeight="1" spans="1:9">
      <c r="A13" s="21" t="s">
        <v>78</v>
      </c>
      <c r="B13" s="22" t="s">
        <v>79</v>
      </c>
      <c r="C13" s="23"/>
      <c r="D13" s="24"/>
      <c r="E13" s="24"/>
      <c r="F13" s="24"/>
      <c r="G13" s="25"/>
      <c r="H13" s="26">
        <f>H9+H12</f>
        <v>8400</v>
      </c>
      <c r="I13" s="95"/>
    </row>
    <row r="14" ht="36.95" customHeight="1"/>
    <row r="15" ht="36.95" customHeight="1" outlineLevel="1" spans="1:9">
      <c r="A15" s="21"/>
      <c r="B15" s="22" t="s">
        <v>80</v>
      </c>
      <c r="C15" s="23"/>
      <c r="D15" s="24"/>
      <c r="E15" s="24"/>
      <c r="F15" s="24"/>
      <c r="G15" s="25"/>
      <c r="H15" s="26"/>
      <c r="I15" s="95"/>
    </row>
    <row r="16" ht="36.95" customHeight="1" outlineLevel="1" spans="1:9">
      <c r="A16" s="16" t="s">
        <v>52</v>
      </c>
      <c r="B16" s="16" t="s">
        <v>53</v>
      </c>
      <c r="C16" s="17" t="s">
        <v>54</v>
      </c>
      <c r="D16" s="18" t="s">
        <v>55</v>
      </c>
      <c r="E16" s="18" t="s">
        <v>56</v>
      </c>
      <c r="F16" s="19" t="s">
        <v>57</v>
      </c>
      <c r="G16" s="20" t="s">
        <v>58</v>
      </c>
      <c r="H16" s="20" t="s">
        <v>59</v>
      </c>
      <c r="I16" s="20" t="s">
        <v>81</v>
      </c>
    </row>
    <row r="17" s="1" customFormat="1" ht="37.05" customHeight="1" outlineLevel="2" spans="1:9">
      <c r="A17" s="51"/>
      <c r="B17" s="52" t="s">
        <v>82</v>
      </c>
      <c r="C17" s="53"/>
      <c r="D17" s="54"/>
      <c r="E17" s="55"/>
      <c r="F17" s="54"/>
      <c r="G17" s="56"/>
      <c r="H17" s="57"/>
      <c r="I17" s="100" t="s">
        <v>83</v>
      </c>
    </row>
    <row r="18" ht="36.95" customHeight="1" outlineLevel="1" spans="1:9">
      <c r="A18" s="33" t="s">
        <v>84</v>
      </c>
      <c r="B18" s="34" t="s">
        <v>85</v>
      </c>
      <c r="C18" s="35" t="s">
        <v>65</v>
      </c>
      <c r="D18" s="36">
        <v>1</v>
      </c>
      <c r="E18" s="36">
        <v>18</v>
      </c>
      <c r="F18" s="36">
        <v>1</v>
      </c>
      <c r="G18" s="49">
        <v>1894.55555555</v>
      </c>
      <c r="H18" s="58">
        <f>D18*E18*F18*G18</f>
        <v>34101.9999999</v>
      </c>
      <c r="I18" s="98" t="s">
        <v>86</v>
      </c>
    </row>
    <row r="19" ht="36.95" customHeight="1" outlineLevel="2" spans="1:9">
      <c r="A19" s="33" t="s">
        <v>87</v>
      </c>
      <c r="B19" s="34" t="s">
        <v>88</v>
      </c>
      <c r="C19" s="35" t="s">
        <v>65</v>
      </c>
      <c r="D19" s="36">
        <v>1</v>
      </c>
      <c r="E19" s="36">
        <v>19</v>
      </c>
      <c r="F19" s="36">
        <v>2.63157894736</v>
      </c>
      <c r="G19" s="49">
        <v>325</v>
      </c>
      <c r="H19" s="58">
        <f>D19*E19*F19*G19</f>
        <v>16249.999999948</v>
      </c>
      <c r="I19" s="97" t="s">
        <v>89</v>
      </c>
    </row>
    <row r="20" s="1" customFormat="1" ht="37.05" customHeight="1" outlineLevel="2" spans="1:9">
      <c r="A20" s="33" t="s">
        <v>90</v>
      </c>
      <c r="B20" s="34" t="s">
        <v>91</v>
      </c>
      <c r="C20" s="35" t="s">
        <v>92</v>
      </c>
      <c r="D20" s="36">
        <v>1</v>
      </c>
      <c r="E20" s="36">
        <v>20</v>
      </c>
      <c r="F20" s="36">
        <v>2</v>
      </c>
      <c r="G20" s="59">
        <v>77.88875</v>
      </c>
      <c r="H20" s="58">
        <f>D20*E20*F20*G20</f>
        <v>3115.55</v>
      </c>
      <c r="I20" s="98" t="s">
        <v>93</v>
      </c>
    </row>
    <row r="21" s="1" customFormat="1" ht="37.05" customHeight="1" outlineLevel="2" spans="1:9">
      <c r="A21" s="33" t="s">
        <v>94</v>
      </c>
      <c r="B21" s="34" t="s">
        <v>95</v>
      </c>
      <c r="C21" s="35" t="s">
        <v>92</v>
      </c>
      <c r="D21" s="36">
        <v>1</v>
      </c>
      <c r="E21" s="36">
        <v>1</v>
      </c>
      <c r="F21" s="36">
        <v>3</v>
      </c>
      <c r="G21" s="59">
        <v>182</v>
      </c>
      <c r="H21" s="58">
        <f>D21*E21*F21*G21</f>
        <v>546</v>
      </c>
      <c r="I21" s="98" t="s">
        <v>96</v>
      </c>
    </row>
    <row r="22" ht="36.95" customHeight="1" outlineLevel="1" spans="1:9">
      <c r="A22" s="27" t="s">
        <v>97</v>
      </c>
      <c r="B22" s="28" t="s">
        <v>98</v>
      </c>
      <c r="C22" s="29"/>
      <c r="D22" s="30"/>
      <c r="E22" s="31"/>
      <c r="F22" s="30"/>
      <c r="G22" s="28"/>
      <c r="H22" s="32">
        <f>SUM(H18:H21)</f>
        <v>54013.549999848</v>
      </c>
      <c r="I22" s="96"/>
    </row>
    <row r="23" ht="36.95" customHeight="1" spans="1:9">
      <c r="A23" s="21" t="s">
        <v>99</v>
      </c>
      <c r="B23" s="22" t="s">
        <v>100</v>
      </c>
      <c r="C23" s="23"/>
      <c r="D23" s="24"/>
      <c r="E23" s="24"/>
      <c r="F23" s="24"/>
      <c r="G23" s="25"/>
      <c r="H23" s="26">
        <f>H22</f>
        <v>54013.549999848</v>
      </c>
      <c r="I23" s="95"/>
    </row>
    <row r="24" ht="36.95" customHeight="1"/>
    <row r="25" ht="36.95" customHeight="1" outlineLevel="1" spans="1:9">
      <c r="A25" s="21"/>
      <c r="B25" s="22" t="s">
        <v>101</v>
      </c>
      <c r="C25" s="23"/>
      <c r="D25" s="24"/>
      <c r="E25" s="24"/>
      <c r="F25" s="24"/>
      <c r="G25" s="25"/>
      <c r="H25" s="26"/>
      <c r="I25" s="95"/>
    </row>
    <row r="26" ht="36.95" customHeight="1" outlineLevel="1" spans="1:9">
      <c r="A26" s="16" t="s">
        <v>52</v>
      </c>
      <c r="B26" s="16" t="s">
        <v>53</v>
      </c>
      <c r="C26" s="17" t="s">
        <v>54</v>
      </c>
      <c r="D26" s="18" t="s">
        <v>55</v>
      </c>
      <c r="E26" s="18" t="s">
        <v>56</v>
      </c>
      <c r="F26" s="19" t="s">
        <v>57</v>
      </c>
      <c r="G26" s="20" t="s">
        <v>58</v>
      </c>
      <c r="H26" s="20" t="s">
        <v>59</v>
      </c>
      <c r="I26" s="20" t="s">
        <v>81</v>
      </c>
    </row>
    <row r="27" s="1" customFormat="1" ht="37.05" customHeight="1" outlineLevel="2" spans="1:9">
      <c r="A27" s="51"/>
      <c r="B27" s="52" t="s">
        <v>102</v>
      </c>
      <c r="C27" s="53"/>
      <c r="D27" s="54"/>
      <c r="E27" s="55"/>
      <c r="F27" s="54"/>
      <c r="G27" s="56"/>
      <c r="H27" s="57"/>
      <c r="I27" s="101"/>
    </row>
    <row r="28" s="2" customFormat="1" ht="37.05" customHeight="1" outlineLevel="2" spans="1:32">
      <c r="A28" s="33" t="s">
        <v>103</v>
      </c>
      <c r="B28" s="34" t="s">
        <v>104</v>
      </c>
      <c r="C28" s="35" t="s">
        <v>92</v>
      </c>
      <c r="D28" s="60"/>
      <c r="E28" s="35"/>
      <c r="F28" s="61"/>
      <c r="G28" s="62"/>
      <c r="H28" s="58">
        <f t="shared" ref="H28:H33" si="0">D28*E28*F28*G28</f>
        <v>0</v>
      </c>
      <c r="I28" s="102"/>
      <c r="J28" s="4"/>
      <c r="K28" s="4"/>
      <c r="L28" s="4"/>
      <c r="M28" s="4"/>
      <c r="N28" s="4"/>
      <c r="O28" s="4"/>
      <c r="P28" s="4"/>
      <c r="Q28" s="4"/>
      <c r="R28" s="4"/>
      <c r="S28" s="4"/>
      <c r="T28" s="4"/>
      <c r="U28" s="4"/>
      <c r="V28" s="4"/>
      <c r="W28" s="4"/>
      <c r="X28" s="4"/>
      <c r="Y28" s="4"/>
      <c r="Z28" s="4"/>
      <c r="AA28" s="4"/>
      <c r="AB28" s="4"/>
      <c r="AC28" s="4"/>
      <c r="AD28" s="4"/>
      <c r="AE28" s="4"/>
      <c r="AF28" s="4"/>
    </row>
    <row r="29" ht="36.95" customHeight="1" outlineLevel="1" spans="1:9">
      <c r="A29" s="42" t="s">
        <v>105</v>
      </c>
      <c r="B29" s="43" t="s">
        <v>106</v>
      </c>
      <c r="C29" s="44"/>
      <c r="D29" s="45"/>
      <c r="E29" s="46"/>
      <c r="F29" s="46"/>
      <c r="G29" s="47"/>
      <c r="H29" s="47">
        <f>SUM(H28)</f>
        <v>0</v>
      </c>
      <c r="I29" s="99"/>
    </row>
    <row r="30" s="1" customFormat="1" ht="37.05" customHeight="1" outlineLevel="2" spans="1:9">
      <c r="A30" s="51"/>
      <c r="B30" s="52" t="s">
        <v>107</v>
      </c>
      <c r="C30" s="54"/>
      <c r="D30" s="63" t="s">
        <v>55</v>
      </c>
      <c r="E30" s="64" t="s">
        <v>56</v>
      </c>
      <c r="F30" s="64" t="s">
        <v>57</v>
      </c>
      <c r="G30" s="65" t="s">
        <v>58</v>
      </c>
      <c r="H30" s="66" t="s">
        <v>59</v>
      </c>
      <c r="I30" s="101"/>
    </row>
    <row r="31" s="1" customFormat="1" ht="37.05" customHeight="1" outlineLevel="2" spans="1:9">
      <c r="A31" s="33" t="s">
        <v>108</v>
      </c>
      <c r="B31" s="34" t="s">
        <v>109</v>
      </c>
      <c r="C31" s="40" t="s">
        <v>92</v>
      </c>
      <c r="D31" s="36">
        <v>20</v>
      </c>
      <c r="E31" s="36">
        <v>1</v>
      </c>
      <c r="F31" s="36">
        <v>1</v>
      </c>
      <c r="G31" s="59">
        <v>50</v>
      </c>
      <c r="H31" s="67">
        <f t="shared" si="0"/>
        <v>1000</v>
      </c>
      <c r="I31" s="103" t="s">
        <v>110</v>
      </c>
    </row>
    <row r="32" s="1" customFormat="1" ht="37.05" customHeight="1" outlineLevel="2" spans="1:9">
      <c r="A32" s="33" t="s">
        <v>111</v>
      </c>
      <c r="B32" s="34" t="s">
        <v>112</v>
      </c>
      <c r="C32" s="40" t="s">
        <v>92</v>
      </c>
      <c r="D32" s="36">
        <v>1</v>
      </c>
      <c r="E32" s="36">
        <v>1</v>
      </c>
      <c r="F32" s="36">
        <v>1</v>
      </c>
      <c r="G32" s="59">
        <v>268</v>
      </c>
      <c r="H32" s="67">
        <f t="shared" si="0"/>
        <v>268</v>
      </c>
      <c r="I32" s="103" t="s">
        <v>113</v>
      </c>
    </row>
    <row r="33" s="1" customFormat="1" ht="37.05" customHeight="1" outlineLevel="2" spans="1:9">
      <c r="A33" s="33" t="s">
        <v>114</v>
      </c>
      <c r="B33" s="34" t="s">
        <v>115</v>
      </c>
      <c r="C33" s="40" t="s">
        <v>92</v>
      </c>
      <c r="D33" s="36">
        <v>1</v>
      </c>
      <c r="E33" s="36">
        <v>1</v>
      </c>
      <c r="F33" s="36">
        <v>1</v>
      </c>
      <c r="G33" s="59">
        <v>3000</v>
      </c>
      <c r="H33" s="67">
        <f t="shared" si="0"/>
        <v>3000</v>
      </c>
      <c r="I33" s="103" t="s">
        <v>116</v>
      </c>
    </row>
    <row r="34" ht="36.95" customHeight="1" outlineLevel="1" spans="1:9">
      <c r="A34" s="42" t="s">
        <v>117</v>
      </c>
      <c r="B34" s="43" t="s">
        <v>118</v>
      </c>
      <c r="C34" s="44"/>
      <c r="D34" s="45"/>
      <c r="E34" s="46"/>
      <c r="F34" s="46"/>
      <c r="G34" s="47"/>
      <c r="H34" s="47">
        <f>SUM(H31:H33)</f>
        <v>4268</v>
      </c>
      <c r="I34" s="99"/>
    </row>
    <row r="35" ht="36.95" customHeight="1" outlineLevel="2" spans="1:9">
      <c r="A35" s="21" t="s">
        <v>119</v>
      </c>
      <c r="B35" s="22" t="s">
        <v>120</v>
      </c>
      <c r="C35" s="23"/>
      <c r="D35" s="24"/>
      <c r="E35" s="24"/>
      <c r="F35" s="24"/>
      <c r="G35" s="25"/>
      <c r="H35" s="26">
        <f>H34+H29</f>
        <v>4268</v>
      </c>
      <c r="I35" s="25"/>
    </row>
    <row r="36" ht="36.95" customHeight="1" outlineLevel="2"/>
    <row r="37" ht="36.95" customHeight="1" outlineLevel="2" spans="1:9">
      <c r="A37" s="21"/>
      <c r="B37" s="22" t="s">
        <v>121</v>
      </c>
      <c r="C37" s="23"/>
      <c r="D37" s="24"/>
      <c r="E37" s="24"/>
      <c r="F37" s="24"/>
      <c r="G37" s="25"/>
      <c r="H37" s="26"/>
      <c r="I37" s="95"/>
    </row>
    <row r="38" ht="36.95" customHeight="1" outlineLevel="2" spans="1:9">
      <c r="A38" s="16"/>
      <c r="B38" s="16" t="s">
        <v>53</v>
      </c>
      <c r="C38" s="17" t="s">
        <v>54</v>
      </c>
      <c r="D38" s="18" t="s">
        <v>55</v>
      </c>
      <c r="E38" s="18" t="s">
        <v>56</v>
      </c>
      <c r="F38" s="19" t="s">
        <v>57</v>
      </c>
      <c r="G38" s="20" t="s">
        <v>58</v>
      </c>
      <c r="H38" s="20" t="s">
        <v>59</v>
      </c>
      <c r="I38" s="20" t="s">
        <v>81</v>
      </c>
    </row>
    <row r="39" s="1" customFormat="1" ht="37.05" customHeight="1" outlineLevel="2" spans="1:9">
      <c r="A39" s="39" t="s">
        <v>122</v>
      </c>
      <c r="B39" s="39" t="s">
        <v>123</v>
      </c>
      <c r="C39" s="40" t="s">
        <v>124</v>
      </c>
      <c r="D39" s="36"/>
      <c r="E39" s="36"/>
      <c r="F39" s="36"/>
      <c r="G39" s="59"/>
      <c r="H39" s="67">
        <f>D39*E39*F39*G39</f>
        <v>0</v>
      </c>
      <c r="I39" s="104" t="s">
        <v>125</v>
      </c>
    </row>
    <row r="40" ht="36.95" customHeight="1" outlineLevel="2" spans="1:9">
      <c r="A40" s="42" t="s">
        <v>126</v>
      </c>
      <c r="B40" s="43" t="s">
        <v>127</v>
      </c>
      <c r="C40" s="44"/>
      <c r="D40" s="45"/>
      <c r="E40" s="46"/>
      <c r="F40" s="46"/>
      <c r="G40" s="47"/>
      <c r="H40" s="47">
        <f>SUM(H39:H39)</f>
        <v>0</v>
      </c>
      <c r="I40" s="99"/>
    </row>
    <row r="41" ht="36.95" customHeight="1" outlineLevel="2" spans="1:9">
      <c r="A41" s="21" t="s">
        <v>128</v>
      </c>
      <c r="B41" s="22" t="s">
        <v>129</v>
      </c>
      <c r="C41" s="23"/>
      <c r="D41" s="24"/>
      <c r="E41" s="24"/>
      <c r="F41" s="24"/>
      <c r="G41" s="25"/>
      <c r="H41" s="26">
        <f>H40</f>
        <v>0</v>
      </c>
      <c r="I41" s="95"/>
    </row>
    <row r="42" ht="36.95" customHeight="1" outlineLevel="2"/>
    <row r="43" ht="36.95" customHeight="1" outlineLevel="2" spans="1:9">
      <c r="A43" s="21"/>
      <c r="B43" s="22" t="s">
        <v>130</v>
      </c>
      <c r="C43" s="23"/>
      <c r="D43" s="24"/>
      <c r="E43" s="24"/>
      <c r="F43" s="24"/>
      <c r="G43" s="25"/>
      <c r="H43" s="26"/>
      <c r="I43" s="95" t="s">
        <v>131</v>
      </c>
    </row>
    <row r="44" ht="36.95" customHeight="1" outlineLevel="2" spans="1:9">
      <c r="A44" s="16"/>
      <c r="B44" s="16" t="s">
        <v>53</v>
      </c>
      <c r="C44" s="17" t="s">
        <v>54</v>
      </c>
      <c r="D44" s="18" t="s">
        <v>55</v>
      </c>
      <c r="E44" s="18" t="s">
        <v>56</v>
      </c>
      <c r="F44" s="19" t="s">
        <v>57</v>
      </c>
      <c r="G44" s="20" t="s">
        <v>58</v>
      </c>
      <c r="H44" s="20" t="s">
        <v>59</v>
      </c>
      <c r="I44" s="20" t="s">
        <v>132</v>
      </c>
    </row>
    <row r="45" s="1" customFormat="1" ht="37.05" customHeight="1" outlineLevel="2" spans="1:9">
      <c r="A45" s="68" t="s">
        <v>133</v>
      </c>
      <c r="B45" s="69" t="s">
        <v>134</v>
      </c>
      <c r="C45" s="70" t="s">
        <v>92</v>
      </c>
      <c r="D45" s="36"/>
      <c r="E45" s="36"/>
      <c r="F45" s="36"/>
      <c r="G45" s="59"/>
      <c r="H45" s="67">
        <f>E45*F45*G45*D45</f>
        <v>0</v>
      </c>
      <c r="I45" s="104"/>
    </row>
    <row r="46" ht="36.95" customHeight="1" outlineLevel="2" spans="1:9">
      <c r="A46" s="42" t="s">
        <v>135</v>
      </c>
      <c r="B46" s="43" t="s">
        <v>136</v>
      </c>
      <c r="C46" s="44"/>
      <c r="D46" s="45"/>
      <c r="E46" s="46"/>
      <c r="F46" s="46"/>
      <c r="G46" s="47"/>
      <c r="H46" s="47">
        <f>SUM(H45:H45)</f>
        <v>0</v>
      </c>
      <c r="I46" s="99"/>
    </row>
    <row r="47" ht="36.95" customHeight="1" outlineLevel="2" spans="1:9">
      <c r="A47" s="21" t="s">
        <v>137</v>
      </c>
      <c r="B47" s="22" t="s">
        <v>138</v>
      </c>
      <c r="C47" s="23"/>
      <c r="D47" s="24"/>
      <c r="E47" s="24"/>
      <c r="F47" s="24"/>
      <c r="G47" s="25"/>
      <c r="H47" s="25">
        <f>H46</f>
        <v>0</v>
      </c>
      <c r="I47" s="95"/>
    </row>
    <row r="48" ht="36.95" customHeight="1" outlineLevel="2" spans="9:9">
      <c r="I48" s="102"/>
    </row>
    <row r="49" ht="36.95" customHeight="1" outlineLevel="2" spans="1:9">
      <c r="A49" s="21" t="s">
        <v>139</v>
      </c>
      <c r="B49" s="22" t="s">
        <v>134</v>
      </c>
      <c r="C49" s="23"/>
      <c r="D49" s="24"/>
      <c r="E49" s="24"/>
      <c r="F49" s="24"/>
      <c r="G49" s="25"/>
      <c r="H49" s="26"/>
      <c r="I49" s="26"/>
    </row>
    <row r="50" ht="36.95" customHeight="1" outlineLevel="2" spans="1:9">
      <c r="A50" s="16"/>
      <c r="B50" s="16" t="s">
        <v>53</v>
      </c>
      <c r="C50" s="17" t="s">
        <v>54</v>
      </c>
      <c r="D50" s="18" t="s">
        <v>55</v>
      </c>
      <c r="E50" s="18" t="s">
        <v>56</v>
      </c>
      <c r="F50" s="19" t="s">
        <v>57</v>
      </c>
      <c r="G50" s="20" t="s">
        <v>58</v>
      </c>
      <c r="H50" s="20" t="s">
        <v>59</v>
      </c>
      <c r="I50" s="20" t="s">
        <v>81</v>
      </c>
    </row>
    <row r="51" ht="41" customHeight="1" outlineLevel="2" spans="1:9">
      <c r="A51" s="71"/>
      <c r="B51" s="72"/>
      <c r="C51" s="73"/>
      <c r="D51" s="61"/>
      <c r="E51" s="61"/>
      <c r="F51" s="61"/>
      <c r="G51" s="74"/>
      <c r="H51" s="58"/>
      <c r="I51" s="102"/>
    </row>
    <row r="52" ht="36.95" customHeight="1" outlineLevel="2" spans="1:9">
      <c r="A52" s="42" t="s">
        <v>140</v>
      </c>
      <c r="B52" s="43" t="s">
        <v>141</v>
      </c>
      <c r="C52" s="44"/>
      <c r="D52" s="45"/>
      <c r="E52" s="46"/>
      <c r="F52" s="46"/>
      <c r="G52" s="47"/>
      <c r="H52" s="47">
        <f>SUM(H51:H51)</f>
        <v>0</v>
      </c>
      <c r="I52" s="99"/>
    </row>
    <row r="53" ht="36.95" customHeight="1" outlineLevel="2" spans="1:9">
      <c r="A53" s="75" t="s">
        <v>139</v>
      </c>
      <c r="B53" s="76" t="s">
        <v>142</v>
      </c>
      <c r="C53" s="77"/>
      <c r="D53" s="78"/>
      <c r="E53" s="78"/>
      <c r="F53" s="78"/>
      <c r="G53" s="79"/>
      <c r="H53" s="79">
        <f>SUM(H52)</f>
        <v>0</v>
      </c>
      <c r="I53" s="95"/>
    </row>
    <row r="54" ht="36.95" customHeight="1" outlineLevel="2" spans="1:9">
      <c r="A54" s="80"/>
      <c r="B54" s="81"/>
      <c r="C54" s="82"/>
      <c r="D54" s="83"/>
      <c r="E54" s="83"/>
      <c r="F54" s="83"/>
      <c r="G54" s="84"/>
      <c r="H54" s="85"/>
      <c r="I54" s="105"/>
    </row>
    <row r="55" ht="36.95" customHeight="1" outlineLevel="1" spans="1:9">
      <c r="A55" s="86"/>
      <c r="B55" s="87" t="s">
        <v>143</v>
      </c>
      <c r="C55" s="88"/>
      <c r="D55" s="89"/>
      <c r="E55" s="89"/>
      <c r="F55" s="89"/>
      <c r="G55" s="90"/>
      <c r="H55" s="91"/>
      <c r="I55" s="26"/>
    </row>
    <row r="56" ht="36.95" customHeight="1" outlineLevel="2" spans="1:9">
      <c r="A56" s="16"/>
      <c r="B56" s="16" t="s">
        <v>53</v>
      </c>
      <c r="C56" s="17" t="s">
        <v>54</v>
      </c>
      <c r="D56" s="18" t="s">
        <v>55</v>
      </c>
      <c r="E56" s="18" t="s">
        <v>56</v>
      </c>
      <c r="F56" s="18" t="s">
        <v>57</v>
      </c>
      <c r="G56" s="20" t="s">
        <v>58</v>
      </c>
      <c r="H56" s="18" t="s">
        <v>59</v>
      </c>
      <c r="I56" s="20"/>
    </row>
    <row r="57" ht="36.95" customHeight="1" outlineLevel="2" spans="1:9">
      <c r="A57" s="42"/>
      <c r="B57" s="43" t="s">
        <v>144</v>
      </c>
      <c r="C57" s="44"/>
      <c r="D57" s="45"/>
      <c r="E57" s="46"/>
      <c r="F57" s="46"/>
      <c r="G57" s="47"/>
      <c r="H57" s="47"/>
      <c r="I57" s="99"/>
    </row>
    <row r="58" s="1" customFormat="1" ht="42" customHeight="1" outlineLevel="2" spans="1:9">
      <c r="A58" s="92" t="s">
        <v>145</v>
      </c>
      <c r="B58" s="39" t="s">
        <v>146</v>
      </c>
      <c r="C58" s="40" t="s">
        <v>147</v>
      </c>
      <c r="D58" s="36"/>
      <c r="E58" s="93"/>
      <c r="F58" s="36"/>
      <c r="G58" s="59"/>
      <c r="H58" s="67">
        <f>D58*E58*F58*G58</f>
        <v>0</v>
      </c>
      <c r="I58" s="104" t="s">
        <v>148</v>
      </c>
    </row>
    <row r="59" ht="36.95" customHeight="1" outlineLevel="2" spans="1:9">
      <c r="A59" s="42" t="s">
        <v>149</v>
      </c>
      <c r="B59" s="43" t="str">
        <f>CONCATENATE("Subtotal ",B57)</f>
        <v>Subtotal Photo &amp;Video crew</v>
      </c>
      <c r="C59" s="44"/>
      <c r="D59" s="45"/>
      <c r="E59" s="46"/>
      <c r="F59" s="46"/>
      <c r="G59" s="47"/>
      <c r="H59" s="47">
        <f>SUM(H58:H58)</f>
        <v>0</v>
      </c>
      <c r="I59" s="99"/>
    </row>
    <row r="60" ht="36.95" customHeight="1" outlineLevel="1" spans="1:9">
      <c r="A60" s="21" t="s">
        <v>150</v>
      </c>
      <c r="B60" s="22" t="s">
        <v>151</v>
      </c>
      <c r="C60" s="23"/>
      <c r="D60" s="24"/>
      <c r="E60" s="24"/>
      <c r="F60" s="24"/>
      <c r="G60" s="25"/>
      <c r="H60" s="26">
        <f>H59</f>
        <v>0</v>
      </c>
      <c r="I60" s="95"/>
    </row>
    <row r="61" ht="36.95" customHeight="1" outlineLevel="1" spans="1:9">
      <c r="A61" s="21"/>
      <c r="B61" s="22" t="s">
        <v>51</v>
      </c>
      <c r="C61" s="23"/>
      <c r="D61" s="24"/>
      <c r="E61" s="24"/>
      <c r="F61" s="24"/>
      <c r="G61" s="25"/>
      <c r="H61" s="26">
        <f>H13+H23+H35+H41+H47+H53+H60</f>
        <v>66681.549999848</v>
      </c>
      <c r="I61" s="95"/>
    </row>
    <row r="62" ht="36.95" customHeight="1"/>
    <row r="63" ht="36.95" customHeight="1" outlineLevel="1"/>
    <row r="64" ht="36.95" customHeight="1" outlineLevel="1"/>
    <row r="65" ht="36.95" customHeight="1" outlineLevel="2"/>
    <row r="66" ht="36.95" customHeight="1" outlineLevel="2" spans="1:8">
      <c r="A66" s="4"/>
      <c r="H66" s="4"/>
    </row>
    <row r="67" ht="36.95" customHeight="1" outlineLevel="2"/>
    <row r="68" ht="36.95" customHeight="1" outlineLevel="2"/>
    <row r="69" ht="36.95" customHeight="1" outlineLevel="2"/>
    <row r="70" ht="36.95" customHeight="1" outlineLevel="2"/>
    <row r="71" ht="36.95" customHeight="1" outlineLevel="2"/>
    <row r="72" ht="36.95" customHeight="1" outlineLevel="2"/>
    <row r="73" ht="36.95" customHeight="1" outlineLevel="2"/>
    <row r="74" ht="36.95" customHeight="1" outlineLevel="2"/>
    <row r="75" ht="36.95" customHeight="1" outlineLevel="2"/>
    <row r="76" ht="36.95" customHeight="1" outlineLevel="1"/>
    <row r="77" ht="36.95" customHeight="1" outlineLevel="2"/>
    <row r="78" ht="36.95" customHeight="1" outlineLevel="2"/>
    <row r="79" ht="36.95" customHeight="1" outlineLevel="2"/>
    <row r="80" outlineLevel="2"/>
    <row r="81" outlineLevel="2"/>
    <row r="82" outlineLevel="2"/>
    <row r="83" outlineLevel="2"/>
    <row r="84" outlineLevel="2"/>
    <row r="85" outlineLevel="2"/>
    <row r="86" outlineLevel="2"/>
    <row r="87" outlineLevel="2"/>
    <row r="88" outlineLevel="1"/>
    <row r="89" outlineLevel="2"/>
    <row r="90" outlineLevel="2"/>
    <row r="91" outlineLevel="2"/>
    <row r="92" outlineLevel="2"/>
    <row r="93" outlineLevel="2"/>
    <row r="94" outlineLevel="2"/>
    <row r="95" outlineLevel="2"/>
    <row r="96" outlineLevel="2"/>
    <row r="97" outlineLevel="2"/>
    <row r="98" outlineLevel="2"/>
    <row r="99" outlineLevel="2"/>
    <row r="100" outlineLevel="1"/>
    <row r="101" outlineLevel="2"/>
    <row r="102" outlineLevel="2"/>
    <row r="103" outlineLevel="2"/>
    <row r="104" outlineLevel="2"/>
    <row r="105" outlineLevel="2"/>
    <row r="106" outlineLevel="2"/>
    <row r="107" outlineLevel="2"/>
    <row r="108" outlineLevel="2"/>
    <row r="109" outlineLevel="2"/>
    <row r="110" outlineLevel="2"/>
    <row r="111" outlineLevel="2"/>
    <row r="112" outlineLevel="1"/>
  </sheetData>
  <mergeCells count="1">
    <mergeCell ref="A1:I1"/>
  </mergeCells>
  <printOptions horizontalCentered="1"/>
  <pageMargins left="0.196527777777778" right="0" top="0.161111111111111" bottom="0.161111111111111" header="0.298611111111111" footer="0.298611111111111"/>
  <pageSetup paperSize="9" scale="37" orientation="portrait" horizontalDpi="600"/>
  <headerFooter/>
</worksheet>
</file>

<file path=docProps/app.xml><?xml version="1.0" encoding="utf-8"?>
<Properties xmlns="http://schemas.openxmlformats.org/officeDocument/2006/extended-properties" xmlns:vt="http://schemas.openxmlformats.org/officeDocument/2006/docPropsVTypes">
  <Company>BMW Group</Company>
  <Application>Kingsoft Office</Application>
  <HeadingPairs>
    <vt:vector size="2" baseType="variant">
      <vt:variant>
        <vt:lpstr>工作表</vt:lpstr>
      </vt:variant>
      <vt:variant>
        <vt:i4>2</vt:i4>
      </vt:variant>
    </vt:vector>
  </HeadingPairs>
  <TitlesOfParts>
    <vt:vector size="2" baseType="lpstr">
      <vt:lpstr>Summary</vt:lpstr>
      <vt:lpstr>Detail</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Heine Joerg</dc:creator>
  <cp:lastModifiedBy>qzuser</cp:lastModifiedBy>
  <dcterms:created xsi:type="dcterms:W3CDTF">2016-11-14T01:10:00Z</dcterms:created>
  <dcterms:modified xsi:type="dcterms:W3CDTF">2023-05-23T02:32:36Z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FB2AB9CFFF3C4DDAA70FD01D18180B47_13</vt:lpwstr>
  </property>
</Properties>
</file>