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600"/>
  </bookViews>
  <sheets>
    <sheet name="SOW" sheetId="1" r:id="rId1"/>
    <sheet name="杂费" sheetId="2" r:id="rId2"/>
  </sheets>
  <definedNames>
    <definedName name="_xlnm.Print_Area" localSheetId="0">SOW!$A$1:$G$25</definedName>
    <definedName name="_xlnm.Print_Titles" localSheetId="0">SOW!$1:$7</definedName>
  </definedNames>
  <calcPr calcId="125725" concurrentCalc="0"/>
</workbook>
</file>

<file path=xl/calcChain.xml><?xml version="1.0" encoding="utf-8"?>
<calcChain xmlns="http://schemas.openxmlformats.org/spreadsheetml/2006/main">
  <c r="G9" i="1"/>
  <c r="G11"/>
  <c r="G12"/>
  <c r="G13"/>
  <c r="G15"/>
  <c r="G16"/>
  <c r="G19"/>
  <c r="G20"/>
  <c r="G21"/>
  <c r="D22"/>
  <c r="G22"/>
  <c r="G23"/>
  <c r="B7" i="2"/>
  <c r="G24" i="1"/>
  <c r="G25"/>
</calcChain>
</file>

<file path=xl/sharedStrings.xml><?xml version="1.0" encoding="utf-8"?>
<sst xmlns="http://schemas.openxmlformats.org/spreadsheetml/2006/main" count="52" uniqueCount="52">
  <si>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</si>
  <si>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</si>
  <si>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</si>
  <si>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</si>
  <si>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</si>
  <si>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</si>
  <si>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</si>
  <si>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</si>
  <si>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</si>
  <si>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车辆需求（根据媒体具体航班调整需求）</t>
  </si>
  <si>
    <r>
      <rPr>
        <sz val="9"/>
        <rFont val="微软雅黑"/>
        <family val="2"/>
        <charset val="134"/>
      </rPr>
      <t>总计（Net）</t>
    </r>
  </si>
  <si>
    <t>媒体相关</t>
    <phoneticPr fontId="12" type="noConversion"/>
  </si>
  <si>
    <t>其他</t>
    <phoneticPr fontId="12" type="noConversion"/>
  </si>
  <si>
    <t>工作人员差旅及其他不可预知费用</t>
  </si>
  <si>
    <t>酒店相关：</t>
    <phoneticPr fontId="12" type="noConversion"/>
  </si>
  <si>
    <t>绿动未来环保公益平台2018年度大型主题活动-媒体酒店
 Drive to Green Environmental Protection Platform 2018 Ceremony- Media hotel SOW&amp;Cost breakdown</t>
    <phoneticPr fontId="12" type="noConversion"/>
  </si>
  <si>
    <t xml:space="preserve">Hotel:         </t>
    <phoneticPr fontId="12" type="noConversion"/>
  </si>
  <si>
    <t>活动流程图片</t>
    <phoneticPr fontId="12" type="noConversion"/>
  </si>
  <si>
    <t>公付房费（外地媒体）</t>
    <phoneticPr fontId="12" type="noConversion"/>
  </si>
  <si>
    <t>服务费 Service fee 10%</t>
    <phoneticPr fontId="12" type="noConversion"/>
  </si>
  <si>
    <t xml:space="preserve">接机 Picking up </t>
    <phoneticPr fontId="12" type="noConversion"/>
  </si>
  <si>
    <t>活动用车（全天+送机）shuttle bus</t>
    <phoneticPr fontId="12" type="noConversion"/>
  </si>
  <si>
    <t>杂费  Unexpection expense for project hire, printer hire, meterial express fee, ect.</t>
    <phoneticPr fontId="12" type="noConversion"/>
  </si>
  <si>
    <t>媒体报销（第三方支付） Media transportation and oil fee</t>
    <phoneticPr fontId="12" type="noConversion"/>
  </si>
  <si>
    <t>摄影（第三方支付） Photography and film shooting</t>
    <phoneticPr fontId="12" type="noConversion"/>
  </si>
  <si>
    <t>酒店签到处等相关搭建（第三方支付）
Reception desk setting up</t>
    <phoneticPr fontId="12" type="noConversion"/>
  </si>
  <si>
    <t>实报实销 no more than 500, actual cost payment</t>
    <phoneticPr fontId="12" type="noConversion"/>
  </si>
  <si>
    <t>媒体签到台，指引水牌，kv背板，等</t>
    <phoneticPr fontId="12" type="noConversion"/>
  </si>
  <si>
    <t>绿动未来环保公益平台2018年度大型主题活动-媒体酒店 
Drive to Green Environmental Protection Platform 2018 Ceremony- Media hotel SOW&amp;Cost breakdown</t>
    <phoneticPr fontId="12" type="noConversion"/>
  </si>
  <si>
    <t xml:space="preserve">北京北辰洲际酒店 </t>
    <phoneticPr fontId="12" type="noConversion"/>
  </si>
  <si>
    <t xml:space="preserve">Project No:               </t>
    <phoneticPr fontId="12" type="noConversion"/>
  </si>
  <si>
    <t>Site: 北京-北京剧院</t>
    <phoneticPr fontId="12" type="noConversion"/>
  </si>
  <si>
    <t>5月18日考斯特/GL8</t>
    <phoneticPr fontId="12" type="noConversion"/>
  </si>
  <si>
    <t>5月19日 54座大巴</t>
    <phoneticPr fontId="12" type="noConversion"/>
  </si>
  <si>
    <t>5月18日晚餐 buffet dinner in May 25</t>
    <phoneticPr fontId="12" type="noConversion"/>
  </si>
  <si>
    <t>5月19日午餐 buffet lunch in May 26</t>
    <phoneticPr fontId="12" type="noConversion"/>
  </si>
  <si>
    <t>5月18日 大床房 每人1晚
超标备注——活动地点为期间唯一有档期且满足活动要求的剧院，就近选择符合标准的酒店。</t>
    <phoneticPr fontId="12" type="noConversion"/>
  </si>
  <si>
    <t>客房要求 Hotel room
1. 电话：开通市话及国内长途，关闭国际长途
2.消费项目：房间消费项目关闭、清空Mini Bar
3.早餐：单早
4.环境：干净、舒适、相对安静</t>
    <phoneticPr fontId="12" type="noConversion"/>
  </si>
  <si>
    <t>总计（不含增值税6%）</t>
    <phoneticPr fontId="12" type="noConversion"/>
  </si>
  <si>
    <t>康辉集团北京国际会议展览有限公司</t>
    <phoneticPr fontId="12" type="noConversion"/>
  </si>
  <si>
    <t>绿动未来环保公益平台2018年度大型主题活动</t>
    <phoneticPr fontId="12" type="noConversion"/>
  </si>
  <si>
    <t>这块费用为固定费用，请勿随意缩减（已给朗明）</t>
    <phoneticPr fontId="12" type="noConversion"/>
  </si>
  <si>
    <t>接机人员</t>
    <phoneticPr fontId="12" type="noConversion"/>
  </si>
  <si>
    <t>工作人员</t>
    <phoneticPr fontId="12" type="noConversion"/>
  </si>
  <si>
    <t>交通及餐费</t>
    <phoneticPr fontId="12" type="noConversion"/>
  </si>
  <si>
    <t>未付</t>
    <phoneticPr fontId="12" type="noConversion"/>
  </si>
  <si>
    <t>嘉里酒店房差</t>
    <phoneticPr fontId="12" type="noConversion"/>
  </si>
  <si>
    <t>嘉里酒店杂费</t>
    <phoneticPr fontId="12" type="noConversion"/>
  </si>
  <si>
    <t>豆豆及司机餐费</t>
    <phoneticPr fontId="12" type="noConversion"/>
  </si>
  <si>
    <t>霍姐报销</t>
    <phoneticPr fontId="12" type="noConversion"/>
  </si>
  <si>
    <t>见附件</t>
    <phoneticPr fontId="12" type="noConversion"/>
  </si>
  <si>
    <t>万博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</si>
</sst>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/>
    <xf numFmtId="0" fontId="5" fillId="0" borderId="0" applyProtection="0"/>
    <xf numFmtId="0" fontId="4" fillId="0" borderId="0" applyProtection="0">
      <alignment vertical="center"/>
    </xf>
    <xf numFmtId="0" fontId="6" fillId="0" borderId="0" applyProtection="0">
      <alignment vertical="center"/>
    </xf>
  </cellStyleXfs>
  <cellXfs count="71">
    <xf numFmtId="0" fontId="0" fillId="0" borderId="0" xfId="0">
      <alignment vertical="center"/>
    </xf>
    <xf numFmtId="0" fontId="2" fillId="5" borderId="0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vertical="center"/>
    </xf>
    <xf numFmtId="0" fontId="2" fillId="5" borderId="0" xfId="0" applyNumberFormat="1" applyFont="1" applyFill="1" applyBorder="1" applyAlignment="1">
      <alignment horizontal="left" vertical="center"/>
    </xf>
    <xf numFmtId="0" fontId="7" fillId="5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vertical="center" wrapText="1"/>
    </xf>
    <xf numFmtId="176" fontId="1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left" vertical="center" wrapText="1"/>
    </xf>
    <xf numFmtId="0" fontId="2" fillId="6" borderId="0" xfId="0" applyNumberFormat="1" applyFont="1" applyFill="1" applyBorder="1" applyAlignment="1">
      <alignment horizontal="left" vertical="center"/>
    </xf>
    <xf numFmtId="0" fontId="2" fillId="6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0" fontId="14" fillId="5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NumberFormat="1" applyFont="1" applyFill="1" applyBorder="1" applyAlignment="1">
      <alignment horizontal="center" vertical="center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4" borderId="0" xfId="0" applyNumberFormat="1" applyFont="1" applyFill="1" applyBorder="1" applyAlignment="1">
      <alignment vertic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vertical="center"/>
    </xf>
    <xf numFmtId="0" fontId="2" fillId="5" borderId="3" xfId="0" applyNumberFormat="1" applyFont="1" applyFill="1" applyBorder="1" applyAlignment="1">
      <alignment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left"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13" fillId="6" borderId="0" xfId="0" applyNumberFormat="1" applyFont="1" applyFill="1" applyBorder="1" applyAlignment="1">
      <alignment horizontal="left" vertical="center"/>
    </xf>
    <xf numFmtId="0" fontId="15" fillId="6" borderId="1" xfId="0" applyNumberFormat="1" applyFont="1" applyFill="1" applyBorder="1" applyAlignment="1">
      <alignment horizontal="center" vertical="center" wrapText="1"/>
    </xf>
    <xf numFmtId="176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31" fontId="2" fillId="5" borderId="3" xfId="0" applyNumberFormat="1" applyFont="1" applyFill="1" applyBorder="1" applyAlignment="1">
      <alignment horizontal="center" vertical="center"/>
    </xf>
  </cellXfs>
  <cellStyles count="7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3" xfId="4"/>
    <cellStyle name="样式 1" xfId="5"/>
    <cellStyle name="一般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589929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425" cy="589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7"/>
  <sheetViews>
    <sheetView tabSelected="1" view="pageBreakPreview" topLeftCell="A10" workbookViewId="0">
      <selection activeCell="G23" sqref="G23"/>
    </sheetView>
  </sheetViews>
  <sheetFormatPr defaultColWidth="8.875" defaultRowHeight="14.25" customHeight="1"/>
  <cols>
    <col min="1" max="1" width="42.625" style="3" customWidth="1" collapsed="1"/>
    <col min="2" max="2" width="20" style="3" customWidth="1" collapsed="1"/>
    <col min="3" max="3" width="30" style="1" customWidth="1"/>
    <col min="4" max="4" width="8.875" style="2" customWidth="1"/>
    <col min="5" max="5" width="12.125" style="2" customWidth="1"/>
    <col min="6" max="6" width="10.5" style="2" customWidth="1"/>
    <col min="7" max="8" width="12.125" style="1" customWidth="1"/>
    <col min="9" max="9" width="38.625" style="4" customWidth="1"/>
    <col min="10" max="16384" width="8.875" style="3"/>
  </cols>
  <sheetData>
    <row r="1" spans="1:9" ht="48" customHeight="1">
      <c r="A1" s="62" t="s">
        <v>28</v>
      </c>
      <c r="B1" s="63"/>
      <c r="C1" s="63"/>
      <c r="D1" s="63"/>
      <c r="E1" s="63"/>
      <c r="F1" s="63"/>
      <c r="G1" s="64"/>
      <c r="H1" s="31"/>
    </row>
    <row r="2" spans="1:9" ht="33" customHeight="1">
      <c r="A2" s="20" t="s">
        <v>0</v>
      </c>
      <c r="B2" s="65" t="s">
        <v>15</v>
      </c>
      <c r="C2" s="66"/>
      <c r="D2" s="66"/>
      <c r="E2" s="66"/>
      <c r="F2" s="66"/>
      <c r="G2" s="67"/>
      <c r="H2" s="32"/>
    </row>
    <row r="3" spans="1:9">
      <c r="A3" s="20" t="s">
        <v>1</v>
      </c>
      <c r="B3" s="30">
        <v>43239</v>
      </c>
      <c r="C3" s="16"/>
      <c r="D3" s="15"/>
      <c r="E3" s="15"/>
      <c r="F3" s="15"/>
      <c r="G3" s="16"/>
    </row>
    <row r="4" spans="1:9">
      <c r="A4" s="20" t="s">
        <v>16</v>
      </c>
      <c r="B4" s="40" t="s">
        <v>29</v>
      </c>
      <c r="C4" s="41" t="s">
        <v>31</v>
      </c>
      <c r="D4" s="41"/>
      <c r="E4" s="68" t="s">
        <v>39</v>
      </c>
      <c r="F4" s="68"/>
      <c r="G4" s="69"/>
    </row>
    <row r="5" spans="1:9">
      <c r="A5" s="20" t="s">
        <v>30</v>
      </c>
      <c r="B5" s="17"/>
      <c r="C5" s="16"/>
      <c r="D5" s="15"/>
      <c r="E5" s="68" t="s">
        <v>40</v>
      </c>
      <c r="F5" s="68"/>
      <c r="G5" s="69"/>
    </row>
    <row r="6" spans="1:9">
      <c r="A6" s="20" t="s">
        <v>2</v>
      </c>
      <c r="B6" s="17">
        <v>60</v>
      </c>
      <c r="C6" s="16"/>
      <c r="D6" s="15"/>
      <c r="E6" s="70">
        <v>43239</v>
      </c>
      <c r="F6" s="68"/>
      <c r="G6" s="69"/>
    </row>
    <row r="7" spans="1:9" s="1" customFormat="1">
      <c r="A7" s="60" t="s">
        <v>3</v>
      </c>
      <c r="B7" s="60"/>
      <c r="C7" s="18" t="s">
        <v>4</v>
      </c>
      <c r="D7" s="14" t="s">
        <v>5</v>
      </c>
      <c r="E7" s="14" t="s">
        <v>6</v>
      </c>
      <c r="F7" s="14" t="s">
        <v>7</v>
      </c>
      <c r="G7" s="21" t="s">
        <v>8</v>
      </c>
      <c r="H7" s="33"/>
      <c r="I7" s="4"/>
    </row>
    <row r="8" spans="1:9" s="28" customFormat="1" ht="15">
      <c r="A8" s="61" t="s">
        <v>14</v>
      </c>
      <c r="B8" s="61"/>
      <c r="C8" s="61"/>
      <c r="D8" s="61"/>
      <c r="E8" s="61"/>
      <c r="F8" s="61"/>
      <c r="G8" s="61"/>
      <c r="H8" s="34"/>
      <c r="I8" s="27"/>
    </row>
    <row r="9" spans="1:9" s="28" customFormat="1" ht="71.25">
      <c r="A9" s="45" t="s">
        <v>37</v>
      </c>
      <c r="B9" s="44" t="s">
        <v>18</v>
      </c>
      <c r="C9" s="46" t="s">
        <v>36</v>
      </c>
      <c r="D9" s="49">
        <v>1300</v>
      </c>
      <c r="E9" s="50">
        <v>1</v>
      </c>
      <c r="F9" s="50">
        <v>19</v>
      </c>
      <c r="G9" s="51">
        <f>+D9*E9*F9</f>
        <v>24700</v>
      </c>
      <c r="I9" s="52"/>
    </row>
    <row r="10" spans="1:9" s="7" customFormat="1" ht="20.25" customHeight="1">
      <c r="A10" s="13" t="s">
        <v>9</v>
      </c>
      <c r="B10" s="13"/>
      <c r="C10" s="13"/>
      <c r="D10" s="13"/>
      <c r="E10" s="13"/>
      <c r="F10" s="13"/>
      <c r="G10" s="13"/>
      <c r="H10" s="35"/>
      <c r="I10" s="6"/>
    </row>
    <row r="11" spans="1:9" s="28" customFormat="1" ht="15">
      <c r="A11" s="44" t="s">
        <v>20</v>
      </c>
      <c r="B11" s="58"/>
      <c r="C11" s="51" t="s">
        <v>32</v>
      </c>
      <c r="D11" s="55">
        <v>342</v>
      </c>
      <c r="E11" s="51">
        <v>1</v>
      </c>
      <c r="F11" s="51">
        <v>14</v>
      </c>
      <c r="G11" s="51">
        <f>D11*E11*F11</f>
        <v>4788</v>
      </c>
      <c r="I11" s="27"/>
    </row>
    <row r="12" spans="1:9" s="28" customFormat="1">
      <c r="A12" s="44" t="s">
        <v>21</v>
      </c>
      <c r="B12" s="56"/>
      <c r="C12" s="51" t="s">
        <v>33</v>
      </c>
      <c r="D12" s="55">
        <v>1900</v>
      </c>
      <c r="E12" s="51">
        <v>1</v>
      </c>
      <c r="F12" s="51">
        <v>1</v>
      </c>
      <c r="G12" s="51">
        <f>D12*E12*F12</f>
        <v>1900</v>
      </c>
      <c r="I12" s="57"/>
    </row>
    <row r="13" spans="1:9" s="28" customFormat="1">
      <c r="A13" s="44" t="s">
        <v>42</v>
      </c>
      <c r="B13" s="56"/>
      <c r="C13" s="51"/>
      <c r="D13" s="55">
        <v>500</v>
      </c>
      <c r="E13" s="51">
        <v>1</v>
      </c>
      <c r="F13" s="51">
        <v>1</v>
      </c>
      <c r="G13" s="51">
        <f>D13*E13*F13</f>
        <v>500</v>
      </c>
      <c r="I13" s="57"/>
    </row>
    <row r="14" spans="1:9" s="1" customFormat="1" ht="19.5" customHeight="1">
      <c r="A14" s="26" t="s">
        <v>11</v>
      </c>
      <c r="B14" s="13"/>
      <c r="C14" s="12"/>
      <c r="D14" s="12"/>
      <c r="E14" s="12"/>
      <c r="F14" s="12"/>
      <c r="G14" s="12"/>
      <c r="H14" s="36"/>
      <c r="I14" s="4"/>
    </row>
    <row r="15" spans="1:9" s="28" customFormat="1">
      <c r="A15" s="44" t="s">
        <v>34</v>
      </c>
      <c r="B15" s="45"/>
      <c r="C15" s="46"/>
      <c r="D15" s="54">
        <v>300</v>
      </c>
      <c r="E15" s="46">
        <v>1</v>
      </c>
      <c r="F15" s="46">
        <v>28</v>
      </c>
      <c r="G15" s="46">
        <f>D15*E15*F15</f>
        <v>8400</v>
      </c>
      <c r="H15" s="47"/>
      <c r="I15" s="27"/>
    </row>
    <row r="16" spans="1:9" s="28" customFormat="1">
      <c r="A16" s="44" t="s">
        <v>35</v>
      </c>
      <c r="B16" s="45"/>
      <c r="C16" s="46"/>
      <c r="D16" s="55">
        <v>220</v>
      </c>
      <c r="E16" s="46">
        <v>1</v>
      </c>
      <c r="F16" s="46">
        <v>25</v>
      </c>
      <c r="G16" s="46">
        <f>D16*E16*F16</f>
        <v>5500</v>
      </c>
      <c r="H16" s="47"/>
      <c r="I16" s="27"/>
    </row>
    <row r="17" spans="1:9" s="28" customFormat="1" ht="28.5">
      <c r="A17" s="44" t="s">
        <v>23</v>
      </c>
      <c r="B17" s="45" t="s">
        <v>26</v>
      </c>
      <c r="C17" s="44" t="s">
        <v>41</v>
      </c>
      <c r="D17" s="53">
        <v>500</v>
      </c>
      <c r="E17" s="46">
        <v>1</v>
      </c>
      <c r="F17" s="46">
        <v>70</v>
      </c>
      <c r="G17" s="46">
        <v>33316.25</v>
      </c>
      <c r="H17" s="47"/>
      <c r="I17" s="27"/>
    </row>
    <row r="18" spans="1:9" s="1" customFormat="1" ht="19.5" customHeight="1">
      <c r="A18" s="19" t="s">
        <v>12</v>
      </c>
      <c r="B18" s="13"/>
      <c r="C18" s="12"/>
      <c r="D18" s="42"/>
      <c r="E18" s="12"/>
      <c r="F18" s="12"/>
      <c r="G18" s="12"/>
      <c r="H18" s="36"/>
      <c r="I18" s="4"/>
    </row>
    <row r="19" spans="1:9" s="48" customFormat="1" ht="21" customHeight="1">
      <c r="A19" s="44" t="s">
        <v>24</v>
      </c>
      <c r="B19" s="45" t="s">
        <v>17</v>
      </c>
      <c r="C19" s="46"/>
      <c r="D19" s="46">
        <v>1500</v>
      </c>
      <c r="E19" s="46">
        <v>1</v>
      </c>
      <c r="F19" s="46">
        <v>1</v>
      </c>
      <c r="G19" s="46">
        <f>D19*E19*F19</f>
        <v>1500</v>
      </c>
      <c r="H19" s="47"/>
    </row>
    <row r="20" spans="1:9" s="48" customFormat="1" ht="21" customHeight="1">
      <c r="A20" s="44" t="s">
        <v>43</v>
      </c>
      <c r="B20" s="45" t="s">
        <v>44</v>
      </c>
      <c r="C20" s="46"/>
      <c r="D20" s="46">
        <v>600</v>
      </c>
      <c r="E20" s="46">
        <v>1</v>
      </c>
      <c r="F20" s="46">
        <v>2</v>
      </c>
      <c r="G20" s="46">
        <f>D20*E20*F20</f>
        <v>1200</v>
      </c>
      <c r="H20" s="47"/>
    </row>
    <row r="21" spans="1:9" s="48" customFormat="1" ht="32.25" customHeight="1">
      <c r="A21" s="44" t="s">
        <v>25</v>
      </c>
      <c r="B21" s="45" t="s">
        <v>27</v>
      </c>
      <c r="C21" s="46" t="s">
        <v>45</v>
      </c>
      <c r="D21" s="46">
        <v>20880</v>
      </c>
      <c r="E21" s="46">
        <v>1</v>
      </c>
      <c r="F21" s="46">
        <v>1</v>
      </c>
      <c r="G21" s="46">
        <f>D21*E21*F21</f>
        <v>20880</v>
      </c>
      <c r="H21" s="47"/>
    </row>
    <row r="22" spans="1:9" s="7" customFormat="1" ht="28.5">
      <c r="A22" s="29" t="s">
        <v>22</v>
      </c>
      <c r="B22" s="11" t="s">
        <v>13</v>
      </c>
      <c r="C22" s="10" t="s">
        <v>50</v>
      </c>
      <c r="D22" s="10">
        <f>杂费!B7</f>
        <v>11850.519999999999</v>
      </c>
      <c r="E22" s="10">
        <v>1</v>
      </c>
      <c r="F22" s="10">
        <v>1</v>
      </c>
      <c r="G22" s="10">
        <f>D22*E22*F22</f>
        <v>11850.519999999999</v>
      </c>
      <c r="H22" s="37"/>
      <c r="I22" s="6"/>
    </row>
    <row r="23" spans="1:9" s="5" customFormat="1" ht="15" customHeight="1">
      <c r="A23" s="8" t="s">
        <v>10</v>
      </c>
      <c r="B23" s="9"/>
      <c r="C23" s="8"/>
      <c r="D23" s="8"/>
      <c r="E23" s="8"/>
      <c r="F23" s="8"/>
      <c r="G23" s="22">
        <f>SUM(G9:G22)</f>
        <v>114534.77</v>
      </c>
      <c r="H23" s="38"/>
    </row>
    <row r="24" spans="1:9" s="5" customFormat="1" ht="15" customHeight="1">
      <c r="A24" s="8" t="s">
        <v>19</v>
      </c>
      <c r="B24" s="9"/>
      <c r="C24" s="8"/>
      <c r="D24" s="8"/>
      <c r="E24" s="8"/>
      <c r="F24" s="8"/>
      <c r="G24" s="22">
        <f>G23*0.1</f>
        <v>11453.477000000001</v>
      </c>
      <c r="H24" s="38"/>
    </row>
    <row r="25" spans="1:9" s="5" customFormat="1" ht="15" customHeight="1">
      <c r="A25" s="43" t="s">
        <v>38</v>
      </c>
      <c r="B25" s="24"/>
      <c r="C25" s="23"/>
      <c r="D25" s="23"/>
      <c r="E25" s="23"/>
      <c r="F25" s="23"/>
      <c r="G25" s="25">
        <f>G23+G24</f>
        <v>125988.247</v>
      </c>
      <c r="H25" s="39"/>
    </row>
    <row r="26" spans="1:9">
      <c r="A26" s="4"/>
      <c r="G26" s="1">
        <v>125980</v>
      </c>
    </row>
    <row r="27" spans="1:9">
      <c r="A27" s="4"/>
    </row>
  </sheetData>
  <mergeCells count="7">
    <mergeCell ref="A7:B7"/>
    <mergeCell ref="A8:G8"/>
    <mergeCell ref="A1:G1"/>
    <mergeCell ref="B2:G2"/>
    <mergeCell ref="E4:G4"/>
    <mergeCell ref="E5:G5"/>
    <mergeCell ref="E6:G6"/>
  </mergeCells>
  <phoneticPr fontId="12" type="noConversion"/>
  <pageMargins left="0.59027777777777779" right="0.19652777777777777" top="0" bottom="0" header="0.31458333333333333" footer="0.51180555555555551"/>
  <pageSetup paperSize="9" scale="80" firstPageNumber="429496319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7"/>
  <sheetViews>
    <sheetView workbookViewId="0">
      <selection activeCell="A5" sqref="A5"/>
    </sheetView>
  </sheetViews>
  <sheetFormatPr defaultRowHeight="14.25"/>
  <cols>
    <col min="1" max="1" width="16.125" bestFit="1" customWidth="1"/>
  </cols>
  <sheetData>
    <row r="2" spans="1:2">
      <c r="A2" s="59" t="s">
        <v>46</v>
      </c>
      <c r="B2">
        <v>4330</v>
      </c>
    </row>
    <row r="3" spans="1:2">
      <c r="A3" s="59" t="s">
        <v>47</v>
      </c>
      <c r="B3">
        <v>605.5</v>
      </c>
    </row>
    <row r="4" spans="1:2">
      <c r="A4" s="59" t="s">
        <v>48</v>
      </c>
      <c r="B4">
        <v>140</v>
      </c>
    </row>
    <row r="5" spans="1:2">
      <c r="A5" s="59" t="s">
        <v>49</v>
      </c>
      <c r="B5">
        <v>5979.19</v>
      </c>
    </row>
    <row r="6" spans="1:2">
      <c r="A6" s="59" t="s">
        <v>51</v>
      </c>
      <c r="B6">
        <v>795.83</v>
      </c>
    </row>
    <row r="7" spans="1:2">
      <c r="B7">
        <f>SUM(B1:B6)</f>
        <v>11850.519999999999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SOW</vt:lpstr>
      <vt:lpstr>杂费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2018-03-30T05:29:51Z</cp:lastPrinted>
  <dcterms:created xsi:type="dcterms:W3CDTF">1996-12-16T17:32:42Z</dcterms:created>
  <dcterms:modified xsi:type="dcterms:W3CDTF">2018-06-13T16:09:31Z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