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13_ncr:1_{06E5A88B-CBAE-44AD-8622-A72630D127CA}" xr6:coauthVersionLast="37" xr6:coauthVersionMax="37" xr10:uidLastSave="{00000000-0000-0000-0000-000000000000}"/>
  <bookViews>
    <workbookView xWindow="0" yWindow="0" windowWidth="19755" windowHeight="7770" tabRatio="673" activeTab="2" xr2:uid="{00000000-000D-0000-FFFF-FFFF00000000}"/>
  </bookViews>
  <sheets>
    <sheet name="昆山金陵大饭店" sheetId="3" r:id="rId1"/>
    <sheet name="昆山瑞士大酒店" sheetId="4" r:id="rId2"/>
    <sheet name="昆山阳澄湖费尔蒙酒店" sheetId="5" r:id="rId3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5" l="1"/>
  <c r="I4" i="5"/>
  <c r="I5" i="5"/>
  <c r="I6" i="5"/>
  <c r="I7" i="5"/>
  <c r="I8" i="5"/>
  <c r="I9" i="5"/>
  <c r="I10" i="5"/>
  <c r="I11" i="5"/>
  <c r="I12" i="5"/>
  <c r="I13" i="5"/>
  <c r="I14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O4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3" i="5"/>
  <c r="O24" i="5"/>
  <c r="O25" i="5"/>
  <c r="O26" i="5"/>
  <c r="O27" i="5"/>
  <c r="O28" i="5"/>
  <c r="O30" i="5"/>
  <c r="O31" i="5"/>
  <c r="O32" i="5"/>
  <c r="O33" i="5"/>
  <c r="O34" i="5"/>
  <c r="O35" i="5"/>
  <c r="P35" i="5"/>
  <c r="P32" i="5"/>
  <c r="P27" i="5"/>
  <c r="P24" i="5"/>
  <c r="P15" i="5"/>
  <c r="P8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O4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3" i="4"/>
  <c r="O24" i="4"/>
  <c r="O25" i="4"/>
  <c r="O26" i="4"/>
  <c r="O27" i="4"/>
  <c r="O28" i="4"/>
  <c r="O30" i="4"/>
  <c r="O31" i="4"/>
  <c r="O32" i="4"/>
  <c r="O33" i="4"/>
  <c r="O34" i="4"/>
  <c r="O35" i="4"/>
  <c r="P35" i="4"/>
  <c r="P32" i="4"/>
  <c r="P27" i="4"/>
  <c r="P24" i="4"/>
  <c r="P15" i="4"/>
  <c r="P8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O23" i="3"/>
  <c r="O21" i="3"/>
  <c r="O20" i="3"/>
  <c r="O4" i="3"/>
  <c r="O6" i="3"/>
  <c r="O7" i="3"/>
  <c r="O8" i="3"/>
  <c r="O16" i="3"/>
  <c r="O17" i="3"/>
  <c r="O18" i="3"/>
  <c r="O19" i="3"/>
  <c r="O24" i="3"/>
  <c r="O25" i="3"/>
  <c r="O26" i="3"/>
  <c r="O27" i="3"/>
  <c r="O28" i="3"/>
  <c r="O30" i="3"/>
  <c r="O31" i="3"/>
  <c r="O32" i="3"/>
  <c r="O9" i="3"/>
  <c r="O10" i="3"/>
  <c r="O11" i="3"/>
  <c r="O12" i="3"/>
  <c r="O13" i="3"/>
  <c r="O14" i="3"/>
  <c r="O15" i="3"/>
  <c r="O33" i="3"/>
  <c r="O34" i="3"/>
  <c r="O35" i="3"/>
  <c r="P32" i="3"/>
  <c r="I34" i="3"/>
  <c r="P27" i="3"/>
  <c r="P24" i="3"/>
  <c r="I35" i="3"/>
  <c r="P15" i="3"/>
  <c r="P8" i="3"/>
  <c r="P35" i="3"/>
</calcChain>
</file>

<file path=xl/sharedStrings.xml><?xml version="1.0" encoding="utf-8"?>
<sst xmlns="http://schemas.openxmlformats.org/spreadsheetml/2006/main" count="436" uniqueCount="79">
  <si>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</si>
  <si>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</si>
  <si>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</si>
  <si>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</si>
  <si>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</si>
  <si>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</si>
  <si>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</si>
  <si>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</si>
  <si>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</si>
  <si>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</si>
  <si>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</si>
  <si>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</si>
  <si>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间</t>
  </si>
  <si>
    <t>晚</t>
  </si>
  <si>
    <t>酒店合计</t>
  </si>
  <si>
    <t>餐饮</t>
  </si>
  <si>
    <t>人</t>
  </si>
  <si>
    <t>餐</t>
  </si>
  <si>
    <t>用餐合计</t>
  </si>
  <si>
    <t>交通</t>
  </si>
  <si>
    <t>辆</t>
  </si>
  <si>
    <t>趟</t>
  </si>
  <si>
    <t>交通费合计</t>
  </si>
  <si>
    <t>会议</t>
  </si>
  <si>
    <t>场</t>
  </si>
  <si>
    <t>次</t>
  </si>
  <si>
    <t>会议费用合计</t>
  </si>
  <si>
    <t>人工费</t>
  </si>
  <si>
    <t>补贴</t>
  </si>
  <si>
    <t>其他合计</t>
  </si>
  <si>
    <t>净价合计</t>
  </si>
  <si>
    <t>服务费16%收取</t>
  </si>
  <si>
    <t>最终预算金额</t>
  </si>
  <si>
    <t>次</t>
    <phoneticPr fontId="7" type="noConversion"/>
  </si>
  <si>
    <t>结算</t>
    <phoneticPr fontId="7" type="noConversion"/>
  </si>
  <si>
    <t>差额</t>
    <phoneticPr fontId="7" type="noConversion"/>
  </si>
  <si>
    <r>
      <t>服务费</t>
    </r>
    <r>
      <rPr>
        <b/>
        <sz val="9"/>
        <color indexed="10"/>
        <rFont val="微软雅黑"/>
        <family val="2"/>
        <charset val="134"/>
      </rPr>
      <t>16</t>
    </r>
    <r>
      <rPr>
        <b/>
        <sz val="9"/>
        <color indexed="8"/>
        <rFont val="微软雅黑"/>
        <family val="2"/>
        <charset val="134"/>
      </rPr>
      <t>%收取</t>
    </r>
  </si>
  <si>
    <t>辆</t>
    <phoneticPr fontId="7" type="noConversion"/>
  </si>
  <si>
    <t>趟</t>
    <phoneticPr fontId="7" type="noConversion"/>
  </si>
  <si>
    <t>天</t>
    <phoneticPr fontId="7" type="noConversion"/>
  </si>
  <si>
    <t>人</t>
    <phoneticPr fontId="7" type="noConversion"/>
  </si>
  <si>
    <t>人</t>
    <phoneticPr fontId="7" type="noConversion"/>
  </si>
  <si>
    <t>间</t>
    <phoneticPr fontId="7" type="noConversion"/>
  </si>
  <si>
    <t>6.24-6.28</t>
    <phoneticPr fontId="7" type="noConversion"/>
  </si>
  <si>
    <t>海尔昆山会议</t>
    <phoneticPr fontId="7" type="noConversion"/>
  </si>
  <si>
    <t>昆山金陵大饭店</t>
    <phoneticPr fontId="7" type="noConversion"/>
  </si>
  <si>
    <t>10.12 晚餐 自助</t>
    <phoneticPr fontId="7" type="noConversion"/>
  </si>
  <si>
    <t>10.13 午餐 围桌</t>
    <phoneticPr fontId="7" type="noConversion"/>
  </si>
  <si>
    <t>10.12 晚餐 围桌</t>
    <phoneticPr fontId="7" type="noConversion"/>
  </si>
  <si>
    <t>10.13 午餐 自助</t>
    <phoneticPr fontId="7" type="noConversion"/>
  </si>
  <si>
    <t>10.13 晚餐 围桌</t>
    <phoneticPr fontId="7" type="noConversion"/>
  </si>
  <si>
    <t>酒水预估</t>
    <phoneticPr fontId="7" type="noConversion"/>
  </si>
  <si>
    <t>项</t>
    <phoneticPr fontId="7" type="noConversion"/>
  </si>
  <si>
    <t>次</t>
    <phoneticPr fontId="7" type="noConversion"/>
  </si>
  <si>
    <t>650平米，灯下6米高</t>
    <phoneticPr fontId="7" type="noConversion"/>
  </si>
  <si>
    <t>苏州中旅</t>
    <phoneticPr fontId="7" type="noConversion"/>
  </si>
  <si>
    <t>10.11-10.14</t>
    <phoneticPr fontId="7" type="noConversion"/>
  </si>
  <si>
    <t>北京-昆山</t>
    <phoneticPr fontId="7" type="noConversion"/>
  </si>
  <si>
    <t>苏州-昆山</t>
    <phoneticPr fontId="7" type="noConversion"/>
  </si>
  <si>
    <t>大床 单早 10.13</t>
    <phoneticPr fontId="7" type="noConversion"/>
  </si>
  <si>
    <t>标间 双早 10.11-10.13</t>
    <phoneticPr fontId="7" type="noConversion"/>
  </si>
  <si>
    <t>标间 双早 10.12-10.13</t>
    <phoneticPr fontId="7" type="noConversion"/>
  </si>
  <si>
    <t>大床 单早 10.12-10.13</t>
    <phoneticPr fontId="7" type="noConversion"/>
  </si>
  <si>
    <t>小轿车 昆山火车站-酒店</t>
    <phoneticPr fontId="7" type="noConversion"/>
  </si>
  <si>
    <t>小轿车 上海虹桥机场-酒店</t>
    <phoneticPr fontId="7" type="noConversion"/>
  </si>
  <si>
    <t>小轿车 上海浦东机场-酒店</t>
    <phoneticPr fontId="7" type="noConversion"/>
  </si>
  <si>
    <t>GL8 昆山火车站-酒店</t>
    <phoneticPr fontId="7" type="noConversion"/>
  </si>
  <si>
    <t>GL8 上海虹桥机场-酒店</t>
    <phoneticPr fontId="7" type="noConversion"/>
  </si>
  <si>
    <t>GL8 上海浦东机场-酒店</t>
    <phoneticPr fontId="7" type="noConversion"/>
  </si>
  <si>
    <t>考斯特 昆山火车站-酒店</t>
    <phoneticPr fontId="7" type="noConversion"/>
  </si>
  <si>
    <t>天</t>
    <phoneticPr fontId="7" type="noConversion"/>
  </si>
  <si>
    <t>GL8 全天包车 8小时100公里</t>
    <phoneticPr fontId="7" type="noConversion"/>
  </si>
  <si>
    <t>人</t>
    <phoneticPr fontId="7" type="noConversion"/>
  </si>
  <si>
    <t>趟</t>
    <phoneticPr fontId="7" type="noConversion"/>
  </si>
  <si>
    <t>酒店无常开自助午餐，60人 150元/人起开，所以平均到30人的话，人均是的300元/人</t>
    <phoneticPr fontId="7" type="noConversion"/>
  </si>
  <si>
    <t>昆山瑞士大酒店</t>
    <phoneticPr fontId="7" type="noConversion"/>
  </si>
  <si>
    <t>616平米，灯下6米高</t>
    <phoneticPr fontId="7" type="noConversion"/>
  </si>
  <si>
    <t>昆山阳澄湖费尔蒙酒店</t>
    <phoneticPr fontId="7" type="noConversion"/>
  </si>
  <si>
    <t>810平米，灯下5.6米高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</si>
</sst>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.00;[Red]\¥\-#,##0.00"/>
    <numFmt numFmtId="177" formatCode="#,##0.00_ ;[Red]\-#,##0.00\ "/>
    <numFmt numFmtId="178" formatCode="\¥#,##0;[Red]\¥\-#,##0"/>
  </numFmts>
  <fonts count="11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3" fillId="4" borderId="0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178" fontId="3" fillId="5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76" fontId="3" fillId="5" borderId="5" xfId="0" applyNumberFormat="1" applyFont="1" applyFill="1" applyBorder="1" applyAlignment="1">
      <alignment horizontal="center" vertical="center"/>
    </xf>
    <xf numFmtId="176" fontId="3" fillId="5" borderId="6" xfId="0" applyNumberFormat="1" applyFont="1" applyFill="1" applyBorder="1" applyAlignment="1">
      <alignment horizontal="center" vertical="center"/>
    </xf>
    <xf numFmtId="176" fontId="3" fillId="5" borderId="7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3B1AAFCC-4019-4DC7-BFA6-7C109DC96E1F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opLeftCell="A16" zoomScaleNormal="100" zoomScaleSheetLayoutView="100" workbookViewId="0">
      <selection activeCell="R7" sqref="R7"/>
    </sheetView>
  </sheetViews>
  <sheetFormatPr defaultColWidth="9" defaultRowHeight="16.5" x14ac:dyDescent="0.2"/>
  <cols>
    <col min="1" max="1" width="8" style="22" bestFit="1" customWidth="1"/>
    <col min="2" max="2" width="16.125" style="22" customWidth="1"/>
    <col min="3" max="3" width="22.5" style="22" customWidth="1"/>
    <col min="4" max="7" width="6.125" style="22" customWidth="1"/>
    <col min="8" max="8" width="9" style="26" customWidth="1"/>
    <col min="9" max="9" width="11.125" style="22" customWidth="1"/>
    <col min="10" max="13" width="6.125" style="22" hidden="1" customWidth="1"/>
    <col min="14" max="14" width="8.125" style="26" hidden="1" customWidth="1"/>
    <col min="15" max="15" width="11.375" style="22" hidden="1" customWidth="1"/>
    <col min="16" max="16" width="20.625" style="21" hidden="1" customWidth="1"/>
    <col min="17" max="17" width="10.25" style="22" customWidth="1"/>
    <col min="18" max="256" width="9" style="22"/>
    <col min="257" max="257" width="16.625" style="22" customWidth="1"/>
    <col min="258" max="258" width="12" style="22" customWidth="1"/>
    <col min="259" max="264" width="9" style="22" customWidth="1"/>
    <col min="265" max="268" width="5.25" style="22" customWidth="1"/>
    <col min="269" max="269" width="5.875" style="22" customWidth="1"/>
    <col min="270" max="270" width="10.875" style="22" customWidth="1"/>
    <col min="271" max="271" width="21.875" style="22" customWidth="1"/>
    <col min="272" max="512" width="9" style="22"/>
    <col min="513" max="513" width="16.625" style="22" customWidth="1"/>
    <col min="514" max="514" width="12" style="22" customWidth="1"/>
    <col min="515" max="520" width="9" style="22" customWidth="1"/>
    <col min="521" max="524" width="5.25" style="22" customWidth="1"/>
    <col min="525" max="525" width="5.875" style="22" customWidth="1"/>
    <col min="526" max="526" width="10.875" style="22" customWidth="1"/>
    <col min="527" max="527" width="21.875" style="22" customWidth="1"/>
    <col min="528" max="768" width="9" style="22"/>
    <col min="769" max="769" width="16.625" style="22" customWidth="1"/>
    <col min="770" max="770" width="12" style="22" customWidth="1"/>
    <col min="771" max="776" width="9" style="22" customWidth="1"/>
    <col min="777" max="780" width="5.25" style="22" customWidth="1"/>
    <col min="781" max="781" width="5.875" style="22" customWidth="1"/>
    <col min="782" max="782" width="10.875" style="22" customWidth="1"/>
    <col min="783" max="783" width="21.875" style="22" customWidth="1"/>
    <col min="784" max="1024" width="9" style="22"/>
    <col min="1025" max="1025" width="16.625" style="22" customWidth="1"/>
    <col min="1026" max="1026" width="12" style="22" customWidth="1"/>
    <col min="1027" max="1032" width="9" style="22" customWidth="1"/>
    <col min="1033" max="1036" width="5.25" style="22" customWidth="1"/>
    <col min="1037" max="1037" width="5.875" style="22" customWidth="1"/>
    <col min="1038" max="1038" width="10.875" style="22" customWidth="1"/>
    <col min="1039" max="1039" width="21.875" style="22" customWidth="1"/>
    <col min="1040" max="1280" width="9" style="22"/>
    <col min="1281" max="1281" width="16.625" style="22" customWidth="1"/>
    <col min="1282" max="1282" width="12" style="22" customWidth="1"/>
    <col min="1283" max="1288" width="9" style="22" customWidth="1"/>
    <col min="1289" max="1292" width="5.25" style="22" customWidth="1"/>
    <col min="1293" max="1293" width="5.875" style="22" customWidth="1"/>
    <col min="1294" max="1294" width="10.875" style="22" customWidth="1"/>
    <col min="1295" max="1295" width="21.875" style="22" customWidth="1"/>
    <col min="1296" max="1536" width="9" style="22"/>
    <col min="1537" max="1537" width="16.625" style="22" customWidth="1"/>
    <col min="1538" max="1538" width="12" style="22" customWidth="1"/>
    <col min="1539" max="1544" width="9" style="22" customWidth="1"/>
    <col min="1545" max="1548" width="5.25" style="22" customWidth="1"/>
    <col min="1549" max="1549" width="5.875" style="22" customWidth="1"/>
    <col min="1550" max="1550" width="10.875" style="22" customWidth="1"/>
    <col min="1551" max="1551" width="21.875" style="22" customWidth="1"/>
    <col min="1552" max="1792" width="9" style="22"/>
    <col min="1793" max="1793" width="16.625" style="22" customWidth="1"/>
    <col min="1794" max="1794" width="12" style="22" customWidth="1"/>
    <col min="1795" max="1800" width="9" style="22" customWidth="1"/>
    <col min="1801" max="1804" width="5.25" style="22" customWidth="1"/>
    <col min="1805" max="1805" width="5.875" style="22" customWidth="1"/>
    <col min="1806" max="1806" width="10.875" style="22" customWidth="1"/>
    <col min="1807" max="1807" width="21.875" style="22" customWidth="1"/>
    <col min="1808" max="2048" width="9" style="22"/>
    <col min="2049" max="2049" width="16.625" style="22" customWidth="1"/>
    <col min="2050" max="2050" width="12" style="22" customWidth="1"/>
    <col min="2051" max="2056" width="9" style="22" customWidth="1"/>
    <col min="2057" max="2060" width="5.25" style="22" customWidth="1"/>
    <col min="2061" max="2061" width="5.875" style="22" customWidth="1"/>
    <col min="2062" max="2062" width="10.875" style="22" customWidth="1"/>
    <col min="2063" max="2063" width="21.875" style="22" customWidth="1"/>
    <col min="2064" max="2304" width="9" style="22"/>
    <col min="2305" max="2305" width="16.625" style="22" customWidth="1"/>
    <col min="2306" max="2306" width="12" style="22" customWidth="1"/>
    <col min="2307" max="2312" width="9" style="22" customWidth="1"/>
    <col min="2313" max="2316" width="5.25" style="22" customWidth="1"/>
    <col min="2317" max="2317" width="5.875" style="22" customWidth="1"/>
    <col min="2318" max="2318" width="10.875" style="22" customWidth="1"/>
    <col min="2319" max="2319" width="21.875" style="22" customWidth="1"/>
    <col min="2320" max="2560" width="9" style="22"/>
    <col min="2561" max="2561" width="16.625" style="22" customWidth="1"/>
    <col min="2562" max="2562" width="12" style="22" customWidth="1"/>
    <col min="2563" max="2568" width="9" style="22" customWidth="1"/>
    <col min="2569" max="2572" width="5.25" style="22" customWidth="1"/>
    <col min="2573" max="2573" width="5.875" style="22" customWidth="1"/>
    <col min="2574" max="2574" width="10.875" style="22" customWidth="1"/>
    <col min="2575" max="2575" width="21.875" style="22" customWidth="1"/>
    <col min="2576" max="2816" width="9" style="22"/>
    <col min="2817" max="2817" width="16.625" style="22" customWidth="1"/>
    <col min="2818" max="2818" width="12" style="22" customWidth="1"/>
    <col min="2819" max="2824" width="9" style="22" customWidth="1"/>
    <col min="2825" max="2828" width="5.25" style="22" customWidth="1"/>
    <col min="2829" max="2829" width="5.875" style="22" customWidth="1"/>
    <col min="2830" max="2830" width="10.875" style="22" customWidth="1"/>
    <col min="2831" max="2831" width="21.875" style="22" customWidth="1"/>
    <col min="2832" max="3072" width="9" style="22"/>
    <col min="3073" max="3073" width="16.625" style="22" customWidth="1"/>
    <col min="3074" max="3074" width="12" style="22" customWidth="1"/>
    <col min="3075" max="3080" width="9" style="22" customWidth="1"/>
    <col min="3081" max="3084" width="5.25" style="22" customWidth="1"/>
    <col min="3085" max="3085" width="5.875" style="22" customWidth="1"/>
    <col min="3086" max="3086" width="10.875" style="22" customWidth="1"/>
    <col min="3087" max="3087" width="21.875" style="22" customWidth="1"/>
    <col min="3088" max="3328" width="9" style="22"/>
    <col min="3329" max="3329" width="16.625" style="22" customWidth="1"/>
    <col min="3330" max="3330" width="12" style="22" customWidth="1"/>
    <col min="3331" max="3336" width="9" style="22" customWidth="1"/>
    <col min="3337" max="3340" width="5.25" style="22" customWidth="1"/>
    <col min="3341" max="3341" width="5.875" style="22" customWidth="1"/>
    <col min="3342" max="3342" width="10.875" style="22" customWidth="1"/>
    <col min="3343" max="3343" width="21.875" style="22" customWidth="1"/>
    <col min="3344" max="3584" width="9" style="22"/>
    <col min="3585" max="3585" width="16.625" style="22" customWidth="1"/>
    <col min="3586" max="3586" width="12" style="22" customWidth="1"/>
    <col min="3587" max="3592" width="9" style="22" customWidth="1"/>
    <col min="3593" max="3596" width="5.25" style="22" customWidth="1"/>
    <col min="3597" max="3597" width="5.875" style="22" customWidth="1"/>
    <col min="3598" max="3598" width="10.875" style="22" customWidth="1"/>
    <col min="3599" max="3599" width="21.875" style="22" customWidth="1"/>
    <col min="3600" max="3840" width="9" style="22"/>
    <col min="3841" max="3841" width="16.625" style="22" customWidth="1"/>
    <col min="3842" max="3842" width="12" style="22" customWidth="1"/>
    <col min="3843" max="3848" width="9" style="22" customWidth="1"/>
    <col min="3849" max="3852" width="5.25" style="22" customWidth="1"/>
    <col min="3853" max="3853" width="5.875" style="22" customWidth="1"/>
    <col min="3854" max="3854" width="10.875" style="22" customWidth="1"/>
    <col min="3855" max="3855" width="21.875" style="22" customWidth="1"/>
    <col min="3856" max="4096" width="9" style="22"/>
    <col min="4097" max="4097" width="16.625" style="22" customWidth="1"/>
    <col min="4098" max="4098" width="12" style="22" customWidth="1"/>
    <col min="4099" max="4104" width="9" style="22" customWidth="1"/>
    <col min="4105" max="4108" width="5.25" style="22" customWidth="1"/>
    <col min="4109" max="4109" width="5.875" style="22" customWidth="1"/>
    <col min="4110" max="4110" width="10.875" style="22" customWidth="1"/>
    <col min="4111" max="4111" width="21.875" style="22" customWidth="1"/>
    <col min="4112" max="4352" width="9" style="22"/>
    <col min="4353" max="4353" width="16.625" style="22" customWidth="1"/>
    <col min="4354" max="4354" width="12" style="22" customWidth="1"/>
    <col min="4355" max="4360" width="9" style="22" customWidth="1"/>
    <col min="4361" max="4364" width="5.25" style="22" customWidth="1"/>
    <col min="4365" max="4365" width="5.875" style="22" customWidth="1"/>
    <col min="4366" max="4366" width="10.875" style="22" customWidth="1"/>
    <col min="4367" max="4367" width="21.875" style="22" customWidth="1"/>
    <col min="4368" max="4608" width="9" style="22"/>
    <col min="4609" max="4609" width="16.625" style="22" customWidth="1"/>
    <col min="4610" max="4610" width="12" style="22" customWidth="1"/>
    <col min="4611" max="4616" width="9" style="22" customWidth="1"/>
    <col min="4617" max="4620" width="5.25" style="22" customWidth="1"/>
    <col min="4621" max="4621" width="5.875" style="22" customWidth="1"/>
    <col min="4622" max="4622" width="10.875" style="22" customWidth="1"/>
    <col min="4623" max="4623" width="21.875" style="22" customWidth="1"/>
    <col min="4624" max="4864" width="9" style="22"/>
    <col min="4865" max="4865" width="16.625" style="22" customWidth="1"/>
    <col min="4866" max="4866" width="12" style="22" customWidth="1"/>
    <col min="4867" max="4872" width="9" style="22" customWidth="1"/>
    <col min="4873" max="4876" width="5.25" style="22" customWidth="1"/>
    <col min="4877" max="4877" width="5.875" style="22" customWidth="1"/>
    <col min="4878" max="4878" width="10.875" style="22" customWidth="1"/>
    <col min="4879" max="4879" width="21.875" style="22" customWidth="1"/>
    <col min="4880" max="5120" width="9" style="22"/>
    <col min="5121" max="5121" width="16.625" style="22" customWidth="1"/>
    <col min="5122" max="5122" width="12" style="22" customWidth="1"/>
    <col min="5123" max="5128" width="9" style="22" customWidth="1"/>
    <col min="5129" max="5132" width="5.25" style="22" customWidth="1"/>
    <col min="5133" max="5133" width="5.875" style="22" customWidth="1"/>
    <col min="5134" max="5134" width="10.875" style="22" customWidth="1"/>
    <col min="5135" max="5135" width="21.875" style="22" customWidth="1"/>
    <col min="5136" max="5376" width="9" style="22"/>
    <col min="5377" max="5377" width="16.625" style="22" customWidth="1"/>
    <col min="5378" max="5378" width="12" style="22" customWidth="1"/>
    <col min="5379" max="5384" width="9" style="22" customWidth="1"/>
    <col min="5385" max="5388" width="5.25" style="22" customWidth="1"/>
    <col min="5389" max="5389" width="5.875" style="22" customWidth="1"/>
    <col min="5390" max="5390" width="10.875" style="22" customWidth="1"/>
    <col min="5391" max="5391" width="21.875" style="22" customWidth="1"/>
    <col min="5392" max="5632" width="9" style="22"/>
    <col min="5633" max="5633" width="16.625" style="22" customWidth="1"/>
    <col min="5634" max="5634" width="12" style="22" customWidth="1"/>
    <col min="5635" max="5640" width="9" style="22" customWidth="1"/>
    <col min="5641" max="5644" width="5.25" style="22" customWidth="1"/>
    <col min="5645" max="5645" width="5.875" style="22" customWidth="1"/>
    <col min="5646" max="5646" width="10.875" style="22" customWidth="1"/>
    <col min="5647" max="5647" width="21.875" style="22" customWidth="1"/>
    <col min="5648" max="5888" width="9" style="22"/>
    <col min="5889" max="5889" width="16.625" style="22" customWidth="1"/>
    <col min="5890" max="5890" width="12" style="22" customWidth="1"/>
    <col min="5891" max="5896" width="9" style="22" customWidth="1"/>
    <col min="5897" max="5900" width="5.25" style="22" customWidth="1"/>
    <col min="5901" max="5901" width="5.875" style="22" customWidth="1"/>
    <col min="5902" max="5902" width="10.875" style="22" customWidth="1"/>
    <col min="5903" max="5903" width="21.875" style="22" customWidth="1"/>
    <col min="5904" max="6144" width="9" style="22"/>
    <col min="6145" max="6145" width="16.625" style="22" customWidth="1"/>
    <col min="6146" max="6146" width="12" style="22" customWidth="1"/>
    <col min="6147" max="6152" width="9" style="22" customWidth="1"/>
    <col min="6153" max="6156" width="5.25" style="22" customWidth="1"/>
    <col min="6157" max="6157" width="5.875" style="22" customWidth="1"/>
    <col min="6158" max="6158" width="10.875" style="22" customWidth="1"/>
    <col min="6159" max="6159" width="21.875" style="22" customWidth="1"/>
    <col min="6160" max="6400" width="9" style="22"/>
    <col min="6401" max="6401" width="16.625" style="22" customWidth="1"/>
    <col min="6402" max="6402" width="12" style="22" customWidth="1"/>
    <col min="6403" max="6408" width="9" style="22" customWidth="1"/>
    <col min="6409" max="6412" width="5.25" style="22" customWidth="1"/>
    <col min="6413" max="6413" width="5.875" style="22" customWidth="1"/>
    <col min="6414" max="6414" width="10.875" style="22" customWidth="1"/>
    <col min="6415" max="6415" width="21.875" style="22" customWidth="1"/>
    <col min="6416" max="6656" width="9" style="22"/>
    <col min="6657" max="6657" width="16.625" style="22" customWidth="1"/>
    <col min="6658" max="6658" width="12" style="22" customWidth="1"/>
    <col min="6659" max="6664" width="9" style="22" customWidth="1"/>
    <col min="6665" max="6668" width="5.25" style="22" customWidth="1"/>
    <col min="6669" max="6669" width="5.875" style="22" customWidth="1"/>
    <col min="6670" max="6670" width="10.875" style="22" customWidth="1"/>
    <col min="6671" max="6671" width="21.875" style="22" customWidth="1"/>
    <col min="6672" max="6912" width="9" style="22"/>
    <col min="6913" max="6913" width="16.625" style="22" customWidth="1"/>
    <col min="6914" max="6914" width="12" style="22" customWidth="1"/>
    <col min="6915" max="6920" width="9" style="22" customWidth="1"/>
    <col min="6921" max="6924" width="5.25" style="22" customWidth="1"/>
    <col min="6925" max="6925" width="5.875" style="22" customWidth="1"/>
    <col min="6926" max="6926" width="10.875" style="22" customWidth="1"/>
    <col min="6927" max="6927" width="21.875" style="22" customWidth="1"/>
    <col min="6928" max="7168" width="9" style="22"/>
    <col min="7169" max="7169" width="16.625" style="22" customWidth="1"/>
    <col min="7170" max="7170" width="12" style="22" customWidth="1"/>
    <col min="7171" max="7176" width="9" style="22" customWidth="1"/>
    <col min="7177" max="7180" width="5.25" style="22" customWidth="1"/>
    <col min="7181" max="7181" width="5.875" style="22" customWidth="1"/>
    <col min="7182" max="7182" width="10.875" style="22" customWidth="1"/>
    <col min="7183" max="7183" width="21.875" style="22" customWidth="1"/>
    <col min="7184" max="7424" width="9" style="22"/>
    <col min="7425" max="7425" width="16.625" style="22" customWidth="1"/>
    <col min="7426" max="7426" width="12" style="22" customWidth="1"/>
    <col min="7427" max="7432" width="9" style="22" customWidth="1"/>
    <col min="7433" max="7436" width="5.25" style="22" customWidth="1"/>
    <col min="7437" max="7437" width="5.875" style="22" customWidth="1"/>
    <col min="7438" max="7438" width="10.875" style="22" customWidth="1"/>
    <col min="7439" max="7439" width="21.875" style="22" customWidth="1"/>
    <col min="7440" max="7680" width="9" style="22"/>
    <col min="7681" max="7681" width="16.625" style="22" customWidth="1"/>
    <col min="7682" max="7682" width="12" style="22" customWidth="1"/>
    <col min="7683" max="7688" width="9" style="22" customWidth="1"/>
    <col min="7689" max="7692" width="5.25" style="22" customWidth="1"/>
    <col min="7693" max="7693" width="5.875" style="22" customWidth="1"/>
    <col min="7694" max="7694" width="10.875" style="22" customWidth="1"/>
    <col min="7695" max="7695" width="21.875" style="22" customWidth="1"/>
    <col min="7696" max="7936" width="9" style="22"/>
    <col min="7937" max="7937" width="16.625" style="22" customWidth="1"/>
    <col min="7938" max="7938" width="12" style="22" customWidth="1"/>
    <col min="7939" max="7944" width="9" style="22" customWidth="1"/>
    <col min="7945" max="7948" width="5.25" style="22" customWidth="1"/>
    <col min="7949" max="7949" width="5.875" style="22" customWidth="1"/>
    <col min="7950" max="7950" width="10.875" style="22" customWidth="1"/>
    <col min="7951" max="7951" width="21.875" style="22" customWidth="1"/>
    <col min="7952" max="8192" width="9" style="22"/>
    <col min="8193" max="8193" width="16.625" style="22" customWidth="1"/>
    <col min="8194" max="8194" width="12" style="22" customWidth="1"/>
    <col min="8195" max="8200" width="9" style="22" customWidth="1"/>
    <col min="8201" max="8204" width="5.25" style="22" customWidth="1"/>
    <col min="8205" max="8205" width="5.875" style="22" customWidth="1"/>
    <col min="8206" max="8206" width="10.875" style="22" customWidth="1"/>
    <col min="8207" max="8207" width="21.875" style="22" customWidth="1"/>
    <col min="8208" max="8448" width="9" style="22"/>
    <col min="8449" max="8449" width="16.625" style="22" customWidth="1"/>
    <col min="8450" max="8450" width="12" style="22" customWidth="1"/>
    <col min="8451" max="8456" width="9" style="22" customWidth="1"/>
    <col min="8457" max="8460" width="5.25" style="22" customWidth="1"/>
    <col min="8461" max="8461" width="5.875" style="22" customWidth="1"/>
    <col min="8462" max="8462" width="10.875" style="22" customWidth="1"/>
    <col min="8463" max="8463" width="21.875" style="22" customWidth="1"/>
    <col min="8464" max="8704" width="9" style="22"/>
    <col min="8705" max="8705" width="16.625" style="22" customWidth="1"/>
    <col min="8706" max="8706" width="12" style="22" customWidth="1"/>
    <col min="8707" max="8712" width="9" style="22" customWidth="1"/>
    <col min="8713" max="8716" width="5.25" style="22" customWidth="1"/>
    <col min="8717" max="8717" width="5.875" style="22" customWidth="1"/>
    <col min="8718" max="8718" width="10.875" style="22" customWidth="1"/>
    <col min="8719" max="8719" width="21.875" style="22" customWidth="1"/>
    <col min="8720" max="8960" width="9" style="22"/>
    <col min="8961" max="8961" width="16.625" style="22" customWidth="1"/>
    <col min="8962" max="8962" width="12" style="22" customWidth="1"/>
    <col min="8963" max="8968" width="9" style="22" customWidth="1"/>
    <col min="8969" max="8972" width="5.25" style="22" customWidth="1"/>
    <col min="8973" max="8973" width="5.875" style="22" customWidth="1"/>
    <col min="8974" max="8974" width="10.875" style="22" customWidth="1"/>
    <col min="8975" max="8975" width="21.875" style="22" customWidth="1"/>
    <col min="8976" max="9216" width="9" style="22"/>
    <col min="9217" max="9217" width="16.625" style="22" customWidth="1"/>
    <col min="9218" max="9218" width="12" style="22" customWidth="1"/>
    <col min="9219" max="9224" width="9" style="22" customWidth="1"/>
    <col min="9225" max="9228" width="5.25" style="22" customWidth="1"/>
    <col min="9229" max="9229" width="5.875" style="22" customWidth="1"/>
    <col min="9230" max="9230" width="10.875" style="22" customWidth="1"/>
    <col min="9231" max="9231" width="21.875" style="22" customWidth="1"/>
    <col min="9232" max="9472" width="9" style="22"/>
    <col min="9473" max="9473" width="16.625" style="22" customWidth="1"/>
    <col min="9474" max="9474" width="12" style="22" customWidth="1"/>
    <col min="9475" max="9480" width="9" style="22" customWidth="1"/>
    <col min="9481" max="9484" width="5.25" style="22" customWidth="1"/>
    <col min="9485" max="9485" width="5.875" style="22" customWidth="1"/>
    <col min="9486" max="9486" width="10.875" style="22" customWidth="1"/>
    <col min="9487" max="9487" width="21.875" style="22" customWidth="1"/>
    <col min="9488" max="9728" width="9" style="22"/>
    <col min="9729" max="9729" width="16.625" style="22" customWidth="1"/>
    <col min="9730" max="9730" width="12" style="22" customWidth="1"/>
    <col min="9731" max="9736" width="9" style="22" customWidth="1"/>
    <col min="9737" max="9740" width="5.25" style="22" customWidth="1"/>
    <col min="9741" max="9741" width="5.875" style="22" customWidth="1"/>
    <col min="9742" max="9742" width="10.875" style="22" customWidth="1"/>
    <col min="9743" max="9743" width="21.875" style="22" customWidth="1"/>
    <col min="9744" max="9984" width="9" style="22"/>
    <col min="9985" max="9985" width="16.625" style="22" customWidth="1"/>
    <col min="9986" max="9986" width="12" style="22" customWidth="1"/>
    <col min="9987" max="9992" width="9" style="22" customWidth="1"/>
    <col min="9993" max="9996" width="5.25" style="22" customWidth="1"/>
    <col min="9997" max="9997" width="5.875" style="22" customWidth="1"/>
    <col min="9998" max="9998" width="10.875" style="22" customWidth="1"/>
    <col min="9999" max="9999" width="21.875" style="22" customWidth="1"/>
    <col min="10000" max="10240" width="9" style="22"/>
    <col min="10241" max="10241" width="16.625" style="22" customWidth="1"/>
    <col min="10242" max="10242" width="12" style="22" customWidth="1"/>
    <col min="10243" max="10248" width="9" style="22" customWidth="1"/>
    <col min="10249" max="10252" width="5.25" style="22" customWidth="1"/>
    <col min="10253" max="10253" width="5.875" style="22" customWidth="1"/>
    <col min="10254" max="10254" width="10.875" style="22" customWidth="1"/>
    <col min="10255" max="10255" width="21.875" style="22" customWidth="1"/>
    <col min="10256" max="10496" width="9" style="22"/>
    <col min="10497" max="10497" width="16.625" style="22" customWidth="1"/>
    <col min="10498" max="10498" width="12" style="22" customWidth="1"/>
    <col min="10499" max="10504" width="9" style="22" customWidth="1"/>
    <col min="10505" max="10508" width="5.25" style="22" customWidth="1"/>
    <col min="10509" max="10509" width="5.875" style="22" customWidth="1"/>
    <col min="10510" max="10510" width="10.875" style="22" customWidth="1"/>
    <col min="10511" max="10511" width="21.875" style="22" customWidth="1"/>
    <col min="10512" max="10752" width="9" style="22"/>
    <col min="10753" max="10753" width="16.625" style="22" customWidth="1"/>
    <col min="10754" max="10754" width="12" style="22" customWidth="1"/>
    <col min="10755" max="10760" width="9" style="22" customWidth="1"/>
    <col min="10761" max="10764" width="5.25" style="22" customWidth="1"/>
    <col min="10765" max="10765" width="5.875" style="22" customWidth="1"/>
    <col min="10766" max="10766" width="10.875" style="22" customWidth="1"/>
    <col min="10767" max="10767" width="21.875" style="22" customWidth="1"/>
    <col min="10768" max="11008" width="9" style="22"/>
    <col min="11009" max="11009" width="16.625" style="22" customWidth="1"/>
    <col min="11010" max="11010" width="12" style="22" customWidth="1"/>
    <col min="11011" max="11016" width="9" style="22" customWidth="1"/>
    <col min="11017" max="11020" width="5.25" style="22" customWidth="1"/>
    <col min="11021" max="11021" width="5.875" style="22" customWidth="1"/>
    <col min="11022" max="11022" width="10.875" style="22" customWidth="1"/>
    <col min="11023" max="11023" width="21.875" style="22" customWidth="1"/>
    <col min="11024" max="11264" width="9" style="22"/>
    <col min="11265" max="11265" width="16.625" style="22" customWidth="1"/>
    <col min="11266" max="11266" width="12" style="22" customWidth="1"/>
    <col min="11267" max="11272" width="9" style="22" customWidth="1"/>
    <col min="11273" max="11276" width="5.25" style="22" customWidth="1"/>
    <col min="11277" max="11277" width="5.875" style="22" customWidth="1"/>
    <col min="11278" max="11278" width="10.875" style="22" customWidth="1"/>
    <col min="11279" max="11279" width="21.875" style="22" customWidth="1"/>
    <col min="11280" max="11520" width="9" style="22"/>
    <col min="11521" max="11521" width="16.625" style="22" customWidth="1"/>
    <col min="11522" max="11522" width="12" style="22" customWidth="1"/>
    <col min="11523" max="11528" width="9" style="22" customWidth="1"/>
    <col min="11529" max="11532" width="5.25" style="22" customWidth="1"/>
    <col min="11533" max="11533" width="5.875" style="22" customWidth="1"/>
    <col min="11534" max="11534" width="10.875" style="22" customWidth="1"/>
    <col min="11535" max="11535" width="21.875" style="22" customWidth="1"/>
    <col min="11536" max="11776" width="9" style="22"/>
    <col min="11777" max="11777" width="16.625" style="22" customWidth="1"/>
    <col min="11778" max="11778" width="12" style="22" customWidth="1"/>
    <col min="11779" max="11784" width="9" style="22" customWidth="1"/>
    <col min="11785" max="11788" width="5.25" style="22" customWidth="1"/>
    <col min="11789" max="11789" width="5.875" style="22" customWidth="1"/>
    <col min="11790" max="11790" width="10.875" style="22" customWidth="1"/>
    <col min="11791" max="11791" width="21.875" style="22" customWidth="1"/>
    <col min="11792" max="12032" width="9" style="22"/>
    <col min="12033" max="12033" width="16.625" style="22" customWidth="1"/>
    <col min="12034" max="12034" width="12" style="22" customWidth="1"/>
    <col min="12035" max="12040" width="9" style="22" customWidth="1"/>
    <col min="12041" max="12044" width="5.25" style="22" customWidth="1"/>
    <col min="12045" max="12045" width="5.875" style="22" customWidth="1"/>
    <col min="12046" max="12046" width="10.875" style="22" customWidth="1"/>
    <col min="12047" max="12047" width="21.875" style="22" customWidth="1"/>
    <col min="12048" max="12288" width="9" style="22"/>
    <col min="12289" max="12289" width="16.625" style="22" customWidth="1"/>
    <col min="12290" max="12290" width="12" style="22" customWidth="1"/>
    <col min="12291" max="12296" width="9" style="22" customWidth="1"/>
    <col min="12297" max="12300" width="5.25" style="22" customWidth="1"/>
    <col min="12301" max="12301" width="5.875" style="22" customWidth="1"/>
    <col min="12302" max="12302" width="10.875" style="22" customWidth="1"/>
    <col min="12303" max="12303" width="21.875" style="22" customWidth="1"/>
    <col min="12304" max="12544" width="9" style="22"/>
    <col min="12545" max="12545" width="16.625" style="22" customWidth="1"/>
    <col min="12546" max="12546" width="12" style="22" customWidth="1"/>
    <col min="12547" max="12552" width="9" style="22" customWidth="1"/>
    <col min="12553" max="12556" width="5.25" style="22" customWidth="1"/>
    <col min="12557" max="12557" width="5.875" style="22" customWidth="1"/>
    <col min="12558" max="12558" width="10.875" style="22" customWidth="1"/>
    <col min="12559" max="12559" width="21.875" style="22" customWidth="1"/>
    <col min="12560" max="12800" width="9" style="22"/>
    <col min="12801" max="12801" width="16.625" style="22" customWidth="1"/>
    <col min="12802" max="12802" width="12" style="22" customWidth="1"/>
    <col min="12803" max="12808" width="9" style="22" customWidth="1"/>
    <col min="12809" max="12812" width="5.25" style="22" customWidth="1"/>
    <col min="12813" max="12813" width="5.875" style="22" customWidth="1"/>
    <col min="12814" max="12814" width="10.875" style="22" customWidth="1"/>
    <col min="12815" max="12815" width="21.875" style="22" customWidth="1"/>
    <col min="12816" max="13056" width="9" style="22"/>
    <col min="13057" max="13057" width="16.625" style="22" customWidth="1"/>
    <col min="13058" max="13058" width="12" style="22" customWidth="1"/>
    <col min="13059" max="13064" width="9" style="22" customWidth="1"/>
    <col min="13065" max="13068" width="5.25" style="22" customWidth="1"/>
    <col min="13069" max="13069" width="5.875" style="22" customWidth="1"/>
    <col min="13070" max="13070" width="10.875" style="22" customWidth="1"/>
    <col min="13071" max="13071" width="21.875" style="22" customWidth="1"/>
    <col min="13072" max="13312" width="9" style="22"/>
    <col min="13313" max="13313" width="16.625" style="22" customWidth="1"/>
    <col min="13314" max="13314" width="12" style="22" customWidth="1"/>
    <col min="13315" max="13320" width="9" style="22" customWidth="1"/>
    <col min="13321" max="13324" width="5.25" style="22" customWidth="1"/>
    <col min="13325" max="13325" width="5.875" style="22" customWidth="1"/>
    <col min="13326" max="13326" width="10.875" style="22" customWidth="1"/>
    <col min="13327" max="13327" width="21.875" style="22" customWidth="1"/>
    <col min="13328" max="13568" width="9" style="22"/>
    <col min="13569" max="13569" width="16.625" style="22" customWidth="1"/>
    <col min="13570" max="13570" width="12" style="22" customWidth="1"/>
    <col min="13571" max="13576" width="9" style="22" customWidth="1"/>
    <col min="13577" max="13580" width="5.25" style="22" customWidth="1"/>
    <col min="13581" max="13581" width="5.875" style="22" customWidth="1"/>
    <col min="13582" max="13582" width="10.875" style="22" customWidth="1"/>
    <col min="13583" max="13583" width="21.875" style="22" customWidth="1"/>
    <col min="13584" max="13824" width="9" style="22"/>
    <col min="13825" max="13825" width="16.625" style="22" customWidth="1"/>
    <col min="13826" max="13826" width="12" style="22" customWidth="1"/>
    <col min="13827" max="13832" width="9" style="22" customWidth="1"/>
    <col min="13833" max="13836" width="5.25" style="22" customWidth="1"/>
    <col min="13837" max="13837" width="5.875" style="22" customWidth="1"/>
    <col min="13838" max="13838" width="10.875" style="22" customWidth="1"/>
    <col min="13839" max="13839" width="21.875" style="22" customWidth="1"/>
    <col min="13840" max="14080" width="9" style="22"/>
    <col min="14081" max="14081" width="16.625" style="22" customWidth="1"/>
    <col min="14082" max="14082" width="12" style="22" customWidth="1"/>
    <col min="14083" max="14088" width="9" style="22" customWidth="1"/>
    <col min="14089" max="14092" width="5.25" style="22" customWidth="1"/>
    <col min="14093" max="14093" width="5.875" style="22" customWidth="1"/>
    <col min="14094" max="14094" width="10.875" style="22" customWidth="1"/>
    <col min="14095" max="14095" width="21.875" style="22" customWidth="1"/>
    <col min="14096" max="14336" width="9" style="22"/>
    <col min="14337" max="14337" width="16.625" style="22" customWidth="1"/>
    <col min="14338" max="14338" width="12" style="22" customWidth="1"/>
    <col min="14339" max="14344" width="9" style="22" customWidth="1"/>
    <col min="14345" max="14348" width="5.25" style="22" customWidth="1"/>
    <col min="14349" max="14349" width="5.875" style="22" customWidth="1"/>
    <col min="14350" max="14350" width="10.875" style="22" customWidth="1"/>
    <col min="14351" max="14351" width="21.875" style="22" customWidth="1"/>
    <col min="14352" max="14592" width="9" style="22"/>
    <col min="14593" max="14593" width="16.625" style="22" customWidth="1"/>
    <col min="14594" max="14594" width="12" style="22" customWidth="1"/>
    <col min="14595" max="14600" width="9" style="22" customWidth="1"/>
    <col min="14601" max="14604" width="5.25" style="22" customWidth="1"/>
    <col min="14605" max="14605" width="5.875" style="22" customWidth="1"/>
    <col min="14606" max="14606" width="10.875" style="22" customWidth="1"/>
    <col min="14607" max="14607" width="21.875" style="22" customWidth="1"/>
    <col min="14608" max="14848" width="9" style="22"/>
    <col min="14849" max="14849" width="16.625" style="22" customWidth="1"/>
    <col min="14850" max="14850" width="12" style="22" customWidth="1"/>
    <col min="14851" max="14856" width="9" style="22" customWidth="1"/>
    <col min="14857" max="14860" width="5.25" style="22" customWidth="1"/>
    <col min="14861" max="14861" width="5.875" style="22" customWidth="1"/>
    <col min="14862" max="14862" width="10.875" style="22" customWidth="1"/>
    <col min="14863" max="14863" width="21.875" style="22" customWidth="1"/>
    <col min="14864" max="15104" width="9" style="22"/>
    <col min="15105" max="15105" width="16.625" style="22" customWidth="1"/>
    <col min="15106" max="15106" width="12" style="22" customWidth="1"/>
    <col min="15107" max="15112" width="9" style="22" customWidth="1"/>
    <col min="15113" max="15116" width="5.25" style="22" customWidth="1"/>
    <col min="15117" max="15117" width="5.875" style="22" customWidth="1"/>
    <col min="15118" max="15118" width="10.875" style="22" customWidth="1"/>
    <col min="15119" max="15119" width="21.875" style="22" customWidth="1"/>
    <col min="15120" max="15360" width="9" style="22"/>
    <col min="15361" max="15361" width="16.625" style="22" customWidth="1"/>
    <col min="15362" max="15362" width="12" style="22" customWidth="1"/>
    <col min="15363" max="15368" width="9" style="22" customWidth="1"/>
    <col min="15369" max="15372" width="5.25" style="22" customWidth="1"/>
    <col min="15373" max="15373" width="5.875" style="22" customWidth="1"/>
    <col min="15374" max="15374" width="10.875" style="22" customWidth="1"/>
    <col min="15375" max="15375" width="21.875" style="22" customWidth="1"/>
    <col min="15376" max="15616" width="9" style="22"/>
    <col min="15617" max="15617" width="16.625" style="22" customWidth="1"/>
    <col min="15618" max="15618" width="12" style="22" customWidth="1"/>
    <col min="15619" max="15624" width="9" style="22" customWidth="1"/>
    <col min="15625" max="15628" width="5.25" style="22" customWidth="1"/>
    <col min="15629" max="15629" width="5.875" style="22" customWidth="1"/>
    <col min="15630" max="15630" width="10.875" style="22" customWidth="1"/>
    <col min="15631" max="15631" width="21.875" style="22" customWidth="1"/>
    <col min="15632" max="15872" width="9" style="22"/>
    <col min="15873" max="15873" width="16.625" style="22" customWidth="1"/>
    <col min="15874" max="15874" width="12" style="22" customWidth="1"/>
    <col min="15875" max="15880" width="9" style="22" customWidth="1"/>
    <col min="15881" max="15884" width="5.25" style="22" customWidth="1"/>
    <col min="15885" max="15885" width="5.875" style="22" customWidth="1"/>
    <col min="15886" max="15886" width="10.875" style="22" customWidth="1"/>
    <col min="15887" max="15887" width="21.875" style="22" customWidth="1"/>
    <col min="15888" max="16128" width="9" style="22"/>
    <col min="16129" max="16129" width="16.625" style="22" customWidth="1"/>
    <col min="16130" max="16130" width="12" style="22" customWidth="1"/>
    <col min="16131" max="16136" width="9" style="22" customWidth="1"/>
    <col min="16137" max="16140" width="5.25" style="22" customWidth="1"/>
    <col min="16141" max="16141" width="5.875" style="22" customWidth="1"/>
    <col min="16142" max="16142" width="10.875" style="22" customWidth="1"/>
    <col min="16143" max="16143" width="21.875" style="22" customWidth="1"/>
    <col min="16144" max="16384" width="9" style="22"/>
  </cols>
  <sheetData>
    <row r="1" spans="1:17" ht="27" customHeight="1" x14ac:dyDescent="0.2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20"/>
      <c r="K1" s="20"/>
      <c r="L1" s="20"/>
      <c r="M1" s="20"/>
      <c r="N1" s="20"/>
      <c r="O1" s="20"/>
    </row>
    <row r="2" spans="1:17" x14ac:dyDescent="0.2">
      <c r="A2" s="45" t="s">
        <v>0</v>
      </c>
      <c r="B2" s="45"/>
      <c r="C2" s="46" t="s">
        <v>1</v>
      </c>
      <c r="D2" s="45" t="s">
        <v>2</v>
      </c>
      <c r="E2" s="45"/>
      <c r="F2" s="45"/>
      <c r="G2" s="45"/>
      <c r="H2" s="45" t="s">
        <v>3</v>
      </c>
      <c r="I2" s="45"/>
      <c r="J2" s="53" t="s">
        <v>4</v>
      </c>
      <c r="K2" s="53"/>
      <c r="L2" s="53"/>
      <c r="M2" s="53"/>
      <c r="N2" s="53" t="s">
        <v>5</v>
      </c>
      <c r="O2" s="53"/>
      <c r="P2" s="53" t="s">
        <v>6</v>
      </c>
    </row>
    <row r="3" spans="1:17" x14ac:dyDescent="0.2">
      <c r="A3" s="45"/>
      <c r="B3" s="45"/>
      <c r="C3" s="47"/>
      <c r="D3" s="17" t="s">
        <v>7</v>
      </c>
      <c r="E3" s="17" t="s">
        <v>8</v>
      </c>
      <c r="F3" s="17" t="s">
        <v>7</v>
      </c>
      <c r="G3" s="17" t="s">
        <v>8</v>
      </c>
      <c r="H3" s="17" t="s">
        <v>9</v>
      </c>
      <c r="I3" s="17" t="s">
        <v>10</v>
      </c>
      <c r="J3" s="18" t="s">
        <v>7</v>
      </c>
      <c r="K3" s="18" t="s">
        <v>8</v>
      </c>
      <c r="L3" s="18" t="s">
        <v>7</v>
      </c>
      <c r="M3" s="18" t="s">
        <v>8</v>
      </c>
      <c r="N3" s="18" t="s">
        <v>9</v>
      </c>
      <c r="O3" s="18" t="s">
        <v>10</v>
      </c>
      <c r="P3" s="53"/>
    </row>
    <row r="4" spans="1:17" s="24" customFormat="1" x14ac:dyDescent="0.2">
      <c r="A4" s="54" t="s">
        <v>11</v>
      </c>
      <c r="B4" s="48" t="s">
        <v>45</v>
      </c>
      <c r="C4" s="2" t="s">
        <v>62</v>
      </c>
      <c r="D4" s="1">
        <v>13</v>
      </c>
      <c r="E4" s="1" t="s">
        <v>12</v>
      </c>
      <c r="F4" s="1">
        <v>2</v>
      </c>
      <c r="G4" s="1" t="s">
        <v>13</v>
      </c>
      <c r="H4" s="1">
        <v>650</v>
      </c>
      <c r="I4" s="1">
        <f>D4*F4*H4</f>
        <v>16900</v>
      </c>
      <c r="J4" s="1"/>
      <c r="K4" s="1" t="s">
        <v>12</v>
      </c>
      <c r="L4" s="1"/>
      <c r="M4" s="1" t="s">
        <v>13</v>
      </c>
      <c r="N4" s="1"/>
      <c r="O4" s="31">
        <f>J4*L4*N4</f>
        <v>0</v>
      </c>
      <c r="P4" s="23"/>
    </row>
    <row r="5" spans="1:17" s="24" customFormat="1" x14ac:dyDescent="0.2">
      <c r="A5" s="55"/>
      <c r="B5" s="49"/>
      <c r="C5" s="2" t="s">
        <v>59</v>
      </c>
      <c r="D5" s="1">
        <v>20</v>
      </c>
      <c r="E5" s="1" t="s">
        <v>12</v>
      </c>
      <c r="F5" s="1">
        <v>1</v>
      </c>
      <c r="G5" s="1" t="s">
        <v>13</v>
      </c>
      <c r="H5" s="1">
        <v>650</v>
      </c>
      <c r="I5" s="1">
        <f t="shared" ref="I5:I7" si="0">D5*F5*H5</f>
        <v>13000</v>
      </c>
      <c r="J5" s="1"/>
      <c r="K5" s="1" t="s">
        <v>12</v>
      </c>
      <c r="L5" s="1"/>
      <c r="M5" s="1" t="s">
        <v>13</v>
      </c>
      <c r="N5" s="1"/>
      <c r="O5" s="31"/>
      <c r="P5" s="23"/>
    </row>
    <row r="6" spans="1:17" s="24" customFormat="1" x14ac:dyDescent="0.2">
      <c r="A6" s="55"/>
      <c r="B6" s="49"/>
      <c r="C6" s="2" t="s">
        <v>60</v>
      </c>
      <c r="D6" s="1">
        <v>2</v>
      </c>
      <c r="E6" s="1" t="s">
        <v>12</v>
      </c>
      <c r="F6" s="1">
        <v>3</v>
      </c>
      <c r="G6" s="1" t="s">
        <v>13</v>
      </c>
      <c r="H6" s="1">
        <v>650</v>
      </c>
      <c r="I6" s="1">
        <f t="shared" si="0"/>
        <v>3900</v>
      </c>
      <c r="J6" s="1"/>
      <c r="K6" s="1" t="s">
        <v>12</v>
      </c>
      <c r="L6" s="1"/>
      <c r="M6" s="1" t="s">
        <v>13</v>
      </c>
      <c r="N6" s="1"/>
      <c r="O6" s="31">
        <f t="shared" ref="O6:O7" si="1">J6*L6*N6</f>
        <v>0</v>
      </c>
      <c r="P6" s="23"/>
    </row>
    <row r="7" spans="1:17" s="24" customFormat="1" x14ac:dyDescent="0.2">
      <c r="A7" s="55"/>
      <c r="B7" s="50"/>
      <c r="C7" s="2" t="s">
        <v>61</v>
      </c>
      <c r="D7" s="1">
        <v>2</v>
      </c>
      <c r="E7" s="1" t="s">
        <v>12</v>
      </c>
      <c r="F7" s="1">
        <v>2</v>
      </c>
      <c r="G7" s="1" t="s">
        <v>13</v>
      </c>
      <c r="H7" s="1">
        <v>650</v>
      </c>
      <c r="I7" s="1">
        <f t="shared" si="0"/>
        <v>2600</v>
      </c>
      <c r="J7" s="1"/>
      <c r="K7" s="1" t="s">
        <v>12</v>
      </c>
      <c r="L7" s="1"/>
      <c r="M7" s="1" t="s">
        <v>13</v>
      </c>
      <c r="N7" s="1"/>
      <c r="O7" s="31">
        <f t="shared" si="1"/>
        <v>0</v>
      </c>
      <c r="P7" s="23"/>
    </row>
    <row r="8" spans="1:17" x14ac:dyDescent="0.2">
      <c r="A8" s="45" t="s">
        <v>14</v>
      </c>
      <c r="B8" s="45"/>
      <c r="C8" s="45"/>
      <c r="D8" s="45"/>
      <c r="E8" s="45"/>
      <c r="F8" s="45"/>
      <c r="G8" s="45"/>
      <c r="H8" s="45"/>
      <c r="I8" s="7">
        <f>SUM(I4:I7)</f>
        <v>36400</v>
      </c>
      <c r="J8" s="8"/>
      <c r="K8" s="8"/>
      <c r="L8" s="8"/>
      <c r="M8" s="8"/>
      <c r="N8" s="8"/>
      <c r="O8" s="9">
        <f>SUM(O4:O7)</f>
        <v>0</v>
      </c>
      <c r="P8" s="25">
        <f>I8-O8</f>
        <v>36400</v>
      </c>
    </row>
    <row r="9" spans="1:17" x14ac:dyDescent="0.2">
      <c r="A9" s="42" t="s">
        <v>15</v>
      </c>
      <c r="B9" s="51" t="s">
        <v>45</v>
      </c>
      <c r="C9" s="19" t="s">
        <v>48</v>
      </c>
      <c r="D9" s="1">
        <v>10</v>
      </c>
      <c r="E9" s="1" t="s">
        <v>16</v>
      </c>
      <c r="F9" s="1">
        <v>1</v>
      </c>
      <c r="G9" s="1" t="s">
        <v>17</v>
      </c>
      <c r="H9" s="1">
        <v>200</v>
      </c>
      <c r="I9" s="1">
        <f>D9*F9*H9</f>
        <v>2000</v>
      </c>
      <c r="J9" s="1"/>
      <c r="K9" s="1"/>
      <c r="L9" s="1"/>
      <c r="M9" s="1"/>
      <c r="N9" s="1"/>
      <c r="O9" s="31">
        <f>J9*L9*N9</f>
        <v>0</v>
      </c>
      <c r="P9" s="10"/>
    </row>
    <row r="10" spans="1:17" x14ac:dyDescent="0.2">
      <c r="A10" s="43"/>
      <c r="B10" s="52"/>
      <c r="C10" s="19" t="s">
        <v>46</v>
      </c>
      <c r="D10" s="1">
        <v>20</v>
      </c>
      <c r="E10" s="1" t="s">
        <v>16</v>
      </c>
      <c r="F10" s="1">
        <v>1</v>
      </c>
      <c r="G10" s="1" t="s">
        <v>17</v>
      </c>
      <c r="H10" s="1">
        <v>158</v>
      </c>
      <c r="I10" s="1">
        <f t="shared" ref="I10:I14" si="2">D10*F10*H10</f>
        <v>3160</v>
      </c>
      <c r="J10" s="1"/>
      <c r="K10" s="1"/>
      <c r="L10" s="1"/>
      <c r="M10" s="1"/>
      <c r="N10" s="1"/>
      <c r="O10" s="31">
        <f t="shared" ref="O10:O13" si="3">J10*L10*N10</f>
        <v>0</v>
      </c>
      <c r="P10" s="10"/>
    </row>
    <row r="11" spans="1:17" x14ac:dyDescent="0.2">
      <c r="A11" s="43"/>
      <c r="B11" s="52"/>
      <c r="C11" s="19" t="s">
        <v>47</v>
      </c>
      <c r="D11" s="1">
        <v>10</v>
      </c>
      <c r="E11" s="1" t="s">
        <v>16</v>
      </c>
      <c r="F11" s="1">
        <v>1</v>
      </c>
      <c r="G11" s="1" t="s">
        <v>17</v>
      </c>
      <c r="H11" s="1">
        <v>200</v>
      </c>
      <c r="I11" s="1">
        <f t="shared" si="2"/>
        <v>2000</v>
      </c>
      <c r="J11" s="1"/>
      <c r="K11" s="1"/>
      <c r="L11" s="1"/>
      <c r="M11" s="1"/>
      <c r="N11" s="1"/>
      <c r="O11" s="31">
        <f t="shared" si="3"/>
        <v>0</v>
      </c>
      <c r="P11" s="15"/>
    </row>
    <row r="12" spans="1:17" x14ac:dyDescent="0.2">
      <c r="A12" s="43"/>
      <c r="B12" s="52"/>
      <c r="C12" s="32" t="s">
        <v>49</v>
      </c>
      <c r="D12" s="1">
        <v>30</v>
      </c>
      <c r="E12" s="1" t="s">
        <v>16</v>
      </c>
      <c r="F12" s="1">
        <v>1</v>
      </c>
      <c r="G12" s="1" t="s">
        <v>17</v>
      </c>
      <c r="H12" s="33">
        <v>300</v>
      </c>
      <c r="I12" s="1">
        <f t="shared" si="2"/>
        <v>9000</v>
      </c>
      <c r="J12" s="1"/>
      <c r="K12" s="1"/>
      <c r="L12" s="1"/>
      <c r="M12" s="1"/>
      <c r="N12" s="1"/>
      <c r="O12" s="31">
        <f t="shared" si="3"/>
        <v>0</v>
      </c>
      <c r="P12" s="14"/>
      <c r="Q12" s="22" t="s">
        <v>74</v>
      </c>
    </row>
    <row r="13" spans="1:17" x14ac:dyDescent="0.2">
      <c r="A13" s="43"/>
      <c r="B13" s="52"/>
      <c r="C13" s="32" t="s">
        <v>50</v>
      </c>
      <c r="D13" s="1">
        <v>200</v>
      </c>
      <c r="E13" s="1" t="s">
        <v>16</v>
      </c>
      <c r="F13" s="1">
        <v>1</v>
      </c>
      <c r="G13" s="1" t="s">
        <v>17</v>
      </c>
      <c r="H13" s="1">
        <v>200</v>
      </c>
      <c r="I13" s="1">
        <f t="shared" si="2"/>
        <v>40000</v>
      </c>
      <c r="J13" s="1"/>
      <c r="K13" s="1"/>
      <c r="L13" s="1"/>
      <c r="M13" s="1"/>
      <c r="N13" s="1"/>
      <c r="O13" s="31">
        <f t="shared" si="3"/>
        <v>0</v>
      </c>
      <c r="P13" s="14"/>
    </row>
    <row r="14" spans="1:17" x14ac:dyDescent="0.2">
      <c r="A14" s="43"/>
      <c r="B14" s="52"/>
      <c r="C14" s="30" t="s">
        <v>51</v>
      </c>
      <c r="D14" s="1">
        <v>1</v>
      </c>
      <c r="E14" s="1" t="s">
        <v>52</v>
      </c>
      <c r="F14" s="1">
        <v>1</v>
      </c>
      <c r="G14" s="1" t="s">
        <v>53</v>
      </c>
      <c r="H14" s="1">
        <v>10000</v>
      </c>
      <c r="I14" s="1">
        <f t="shared" si="2"/>
        <v>10000</v>
      </c>
      <c r="J14" s="1"/>
      <c r="K14" s="1"/>
      <c r="L14" s="1"/>
      <c r="M14" s="1"/>
      <c r="N14" s="1"/>
      <c r="O14" s="31">
        <f t="shared" ref="O14" si="4">J14*L14*N14</f>
        <v>0</v>
      </c>
      <c r="P14" s="10"/>
    </row>
    <row r="15" spans="1:17" x14ac:dyDescent="0.2">
      <c r="A15" s="45" t="s">
        <v>18</v>
      </c>
      <c r="B15" s="45"/>
      <c r="C15" s="45"/>
      <c r="D15" s="45"/>
      <c r="E15" s="45"/>
      <c r="F15" s="45"/>
      <c r="G15" s="45"/>
      <c r="H15" s="45"/>
      <c r="I15" s="7">
        <f>SUM(I9:I14)</f>
        <v>66160</v>
      </c>
      <c r="J15" s="8"/>
      <c r="K15" s="8"/>
      <c r="L15" s="8"/>
      <c r="M15" s="8"/>
      <c r="N15" s="8"/>
      <c r="O15" s="9">
        <f>SUM(O9:O14)</f>
        <v>0</v>
      </c>
      <c r="P15" s="25">
        <f>I15-O15</f>
        <v>66160</v>
      </c>
    </row>
    <row r="16" spans="1:17" x14ac:dyDescent="0.2">
      <c r="A16" s="60" t="s">
        <v>19</v>
      </c>
      <c r="B16" s="51" t="s">
        <v>55</v>
      </c>
      <c r="C16" s="3" t="s">
        <v>63</v>
      </c>
      <c r="D16" s="4">
        <v>2</v>
      </c>
      <c r="E16" s="4" t="s">
        <v>20</v>
      </c>
      <c r="F16" s="4">
        <v>2</v>
      </c>
      <c r="G16" s="4" t="s">
        <v>21</v>
      </c>
      <c r="H16" s="5">
        <v>350</v>
      </c>
      <c r="I16" s="1">
        <f>D16*F16*H16</f>
        <v>1400</v>
      </c>
      <c r="J16" s="4"/>
      <c r="K16" s="4" t="s">
        <v>20</v>
      </c>
      <c r="L16" s="4"/>
      <c r="M16" s="4" t="s">
        <v>21</v>
      </c>
      <c r="N16" s="5"/>
      <c r="O16" s="1">
        <f>J16*L16*N16</f>
        <v>0</v>
      </c>
      <c r="P16" s="10"/>
    </row>
    <row r="17" spans="1:16" x14ac:dyDescent="0.2">
      <c r="A17" s="60"/>
      <c r="B17" s="52"/>
      <c r="C17" s="3" t="s">
        <v>64</v>
      </c>
      <c r="D17" s="4">
        <v>2</v>
      </c>
      <c r="E17" s="4" t="s">
        <v>20</v>
      </c>
      <c r="F17" s="4">
        <v>2</v>
      </c>
      <c r="G17" s="4" t="s">
        <v>21</v>
      </c>
      <c r="H17" s="5">
        <v>550</v>
      </c>
      <c r="I17" s="1">
        <f t="shared" ref="I17:I18" si="5">D17*F17*H17</f>
        <v>2200</v>
      </c>
      <c r="J17" s="4"/>
      <c r="K17" s="4" t="s">
        <v>20</v>
      </c>
      <c r="L17" s="4"/>
      <c r="M17" s="4" t="s">
        <v>21</v>
      </c>
      <c r="N17" s="5"/>
      <c r="O17" s="1">
        <f t="shared" ref="O17:O18" si="6">J17*L17*N17</f>
        <v>0</v>
      </c>
      <c r="P17" s="10"/>
    </row>
    <row r="18" spans="1:16" x14ac:dyDescent="0.2">
      <c r="A18" s="60"/>
      <c r="B18" s="52"/>
      <c r="C18" s="3" t="s">
        <v>65</v>
      </c>
      <c r="D18" s="4">
        <v>2</v>
      </c>
      <c r="E18" s="4" t="s">
        <v>20</v>
      </c>
      <c r="F18" s="4">
        <v>2</v>
      </c>
      <c r="G18" s="4" t="s">
        <v>21</v>
      </c>
      <c r="H18" s="5">
        <v>650</v>
      </c>
      <c r="I18" s="1">
        <f t="shared" si="5"/>
        <v>2600</v>
      </c>
      <c r="J18" s="4"/>
      <c r="K18" s="4" t="s">
        <v>20</v>
      </c>
      <c r="L18" s="4"/>
      <c r="M18" s="4" t="s">
        <v>21</v>
      </c>
      <c r="N18" s="5"/>
      <c r="O18" s="1">
        <f t="shared" si="6"/>
        <v>0</v>
      </c>
      <c r="P18" s="10"/>
    </row>
    <row r="19" spans="1:16" x14ac:dyDescent="0.2">
      <c r="A19" s="60"/>
      <c r="B19" s="52"/>
      <c r="C19" s="3" t="s">
        <v>66</v>
      </c>
      <c r="D19" s="4">
        <v>2</v>
      </c>
      <c r="E19" s="4" t="s">
        <v>20</v>
      </c>
      <c r="F19" s="4">
        <v>2</v>
      </c>
      <c r="G19" s="4" t="s">
        <v>21</v>
      </c>
      <c r="H19" s="5">
        <v>450</v>
      </c>
      <c r="I19" s="1">
        <f t="shared" ref="I19" si="7">D19*F19*H19</f>
        <v>1800</v>
      </c>
      <c r="J19" s="4"/>
      <c r="K19" s="4" t="s">
        <v>37</v>
      </c>
      <c r="L19" s="4"/>
      <c r="M19" s="4" t="s">
        <v>38</v>
      </c>
      <c r="N19" s="5"/>
      <c r="O19" s="1">
        <f t="shared" ref="O19" si="8">J19*L19*N19</f>
        <v>0</v>
      </c>
      <c r="P19" s="10"/>
    </row>
    <row r="20" spans="1:16" x14ac:dyDescent="0.2">
      <c r="A20" s="60"/>
      <c r="B20" s="52"/>
      <c r="C20" s="3" t="s">
        <v>67</v>
      </c>
      <c r="D20" s="4">
        <v>2</v>
      </c>
      <c r="E20" s="4" t="s">
        <v>20</v>
      </c>
      <c r="F20" s="4">
        <v>2</v>
      </c>
      <c r="G20" s="4" t="s">
        <v>21</v>
      </c>
      <c r="H20" s="5">
        <v>750</v>
      </c>
      <c r="I20" s="1">
        <f t="shared" ref="I20:I23" si="9">D20*F20*H20</f>
        <v>3000</v>
      </c>
      <c r="J20" s="4">
        <v>1</v>
      </c>
      <c r="K20" s="4" t="s">
        <v>37</v>
      </c>
      <c r="L20" s="4">
        <v>1</v>
      </c>
      <c r="M20" s="4" t="s">
        <v>38</v>
      </c>
      <c r="N20" s="5"/>
      <c r="O20" s="1">
        <f t="shared" ref="O20:O23" si="10">J20*L20*N20</f>
        <v>0</v>
      </c>
      <c r="P20" s="10"/>
    </row>
    <row r="21" spans="1:16" x14ac:dyDescent="0.2">
      <c r="A21" s="60"/>
      <c r="B21" s="52"/>
      <c r="C21" s="3" t="s">
        <v>68</v>
      </c>
      <c r="D21" s="4">
        <v>2</v>
      </c>
      <c r="E21" s="4" t="s">
        <v>20</v>
      </c>
      <c r="F21" s="4">
        <v>2</v>
      </c>
      <c r="G21" s="4" t="s">
        <v>21</v>
      </c>
      <c r="H21" s="5">
        <v>850</v>
      </c>
      <c r="I21" s="1">
        <f t="shared" si="9"/>
        <v>3400</v>
      </c>
      <c r="J21" s="4">
        <v>1</v>
      </c>
      <c r="K21" s="4" t="s">
        <v>37</v>
      </c>
      <c r="L21" s="4">
        <v>1</v>
      </c>
      <c r="M21" s="4" t="s">
        <v>38</v>
      </c>
      <c r="N21" s="5"/>
      <c r="O21" s="1">
        <f t="shared" si="10"/>
        <v>0</v>
      </c>
      <c r="P21" s="10"/>
    </row>
    <row r="22" spans="1:16" x14ac:dyDescent="0.2">
      <c r="A22" s="60"/>
      <c r="B22" s="52"/>
      <c r="C22" s="3" t="s">
        <v>69</v>
      </c>
      <c r="D22" s="4">
        <v>1</v>
      </c>
      <c r="E22" s="4" t="s">
        <v>20</v>
      </c>
      <c r="F22" s="4">
        <v>2</v>
      </c>
      <c r="G22" s="4" t="s">
        <v>21</v>
      </c>
      <c r="H22" s="5">
        <v>850</v>
      </c>
      <c r="I22" s="1">
        <f t="shared" si="9"/>
        <v>1700</v>
      </c>
      <c r="J22" s="4"/>
      <c r="K22" s="4"/>
      <c r="L22" s="4"/>
      <c r="M22" s="4"/>
      <c r="N22" s="5"/>
      <c r="O22" s="1"/>
      <c r="P22" s="10"/>
    </row>
    <row r="23" spans="1:16" x14ac:dyDescent="0.2">
      <c r="A23" s="60"/>
      <c r="B23" s="52"/>
      <c r="C23" s="3" t="s">
        <v>71</v>
      </c>
      <c r="D23" s="4">
        <v>1</v>
      </c>
      <c r="E23" s="4" t="s">
        <v>20</v>
      </c>
      <c r="F23" s="4">
        <v>2</v>
      </c>
      <c r="G23" s="4" t="s">
        <v>70</v>
      </c>
      <c r="H23" s="5">
        <v>1200</v>
      </c>
      <c r="I23" s="1">
        <f t="shared" si="9"/>
        <v>2400</v>
      </c>
      <c r="J23" s="4">
        <v>1</v>
      </c>
      <c r="K23" s="4" t="s">
        <v>37</v>
      </c>
      <c r="L23" s="4">
        <v>1</v>
      </c>
      <c r="M23" s="4" t="s">
        <v>38</v>
      </c>
      <c r="N23" s="5"/>
      <c r="O23" s="1">
        <f t="shared" si="10"/>
        <v>0</v>
      </c>
      <c r="P23" s="10"/>
    </row>
    <row r="24" spans="1:16" x14ac:dyDescent="0.2">
      <c r="A24" s="45" t="s">
        <v>22</v>
      </c>
      <c r="B24" s="45"/>
      <c r="C24" s="45"/>
      <c r="D24" s="45"/>
      <c r="E24" s="45"/>
      <c r="F24" s="45"/>
      <c r="G24" s="45"/>
      <c r="H24" s="45"/>
      <c r="I24" s="7">
        <f>SUM(I16:I23)</f>
        <v>18500</v>
      </c>
      <c r="J24" s="11"/>
      <c r="K24" s="11"/>
      <c r="L24" s="11"/>
      <c r="M24" s="11"/>
      <c r="N24" s="11"/>
      <c r="O24" s="11">
        <f>SUM(O16:O23)</f>
        <v>0</v>
      </c>
      <c r="P24" s="25">
        <f>I24-O24</f>
        <v>18500</v>
      </c>
    </row>
    <row r="25" spans="1:16" x14ac:dyDescent="0.2">
      <c r="A25" s="61" t="s">
        <v>23</v>
      </c>
      <c r="B25" s="51" t="s">
        <v>45</v>
      </c>
      <c r="C25" s="2" t="s">
        <v>54</v>
      </c>
      <c r="D25" s="1">
        <v>1</v>
      </c>
      <c r="E25" s="1" t="s">
        <v>24</v>
      </c>
      <c r="F25" s="1">
        <v>1</v>
      </c>
      <c r="G25" s="1" t="s">
        <v>25</v>
      </c>
      <c r="H25" s="1">
        <v>25000</v>
      </c>
      <c r="I25" s="1">
        <f>D25*F25*H25</f>
        <v>25000</v>
      </c>
      <c r="J25" s="1"/>
      <c r="K25" s="1" t="s">
        <v>24</v>
      </c>
      <c r="L25" s="1">
        <v>1</v>
      </c>
      <c r="M25" s="1"/>
      <c r="N25" s="1">
        <v>6000</v>
      </c>
      <c r="O25" s="31">
        <f>J25*L25*N25</f>
        <v>0</v>
      </c>
      <c r="P25" s="10"/>
    </row>
    <row r="26" spans="1:16" x14ac:dyDescent="0.2">
      <c r="A26" s="61"/>
      <c r="B26" s="62"/>
      <c r="C26" s="6"/>
      <c r="D26" s="1"/>
      <c r="E26" s="1"/>
      <c r="F26" s="1"/>
      <c r="G26" s="1"/>
      <c r="H26" s="1"/>
      <c r="I26" s="1">
        <f t="shared" ref="I26" si="11">D26*F26*H26</f>
        <v>0</v>
      </c>
      <c r="J26" s="1"/>
      <c r="K26" s="1" t="s">
        <v>24</v>
      </c>
      <c r="L26" s="1">
        <v>1</v>
      </c>
      <c r="M26" s="1"/>
      <c r="N26" s="1">
        <v>2500</v>
      </c>
      <c r="O26" s="31">
        <f t="shared" ref="O26" si="12">J26*L26*N26</f>
        <v>0</v>
      </c>
      <c r="P26" s="6"/>
    </row>
    <row r="27" spans="1:16" x14ac:dyDescent="0.2">
      <c r="A27" s="45" t="s">
        <v>26</v>
      </c>
      <c r="B27" s="45"/>
      <c r="C27" s="45"/>
      <c r="D27" s="45"/>
      <c r="E27" s="45"/>
      <c r="F27" s="45"/>
      <c r="G27" s="45"/>
      <c r="H27" s="45"/>
      <c r="I27" s="7">
        <f>SUM(I25:I26)</f>
        <v>25000</v>
      </c>
      <c r="J27" s="8"/>
      <c r="K27" s="8"/>
      <c r="L27" s="8"/>
      <c r="M27" s="8"/>
      <c r="N27" s="8"/>
      <c r="O27" s="11">
        <f>SUM(O25:O26)</f>
        <v>0</v>
      </c>
      <c r="P27" s="25">
        <f>I27-O27</f>
        <v>25000</v>
      </c>
    </row>
    <row r="28" spans="1:16" x14ac:dyDescent="0.2">
      <c r="A28" s="54" t="s">
        <v>27</v>
      </c>
      <c r="B28" s="12" t="s">
        <v>11</v>
      </c>
      <c r="C28" s="12" t="s">
        <v>56</v>
      </c>
      <c r="D28" s="4">
        <v>2</v>
      </c>
      <c r="E28" s="3" t="s">
        <v>12</v>
      </c>
      <c r="F28" s="4">
        <v>3</v>
      </c>
      <c r="G28" s="1" t="s">
        <v>13</v>
      </c>
      <c r="H28" s="5">
        <v>650</v>
      </c>
      <c r="I28" s="1">
        <f>D28*F28*H28</f>
        <v>3900</v>
      </c>
      <c r="J28" s="4"/>
      <c r="K28" s="3" t="s">
        <v>42</v>
      </c>
      <c r="L28" s="3"/>
      <c r="M28" s="1" t="s">
        <v>13</v>
      </c>
      <c r="N28" s="5"/>
      <c r="O28" s="1">
        <f>J28*L28*N28</f>
        <v>0</v>
      </c>
      <c r="P28" s="10"/>
    </row>
    <row r="29" spans="1:16" x14ac:dyDescent="0.2">
      <c r="A29" s="55"/>
      <c r="B29" s="12" t="s">
        <v>19</v>
      </c>
      <c r="C29" s="12" t="s">
        <v>57</v>
      </c>
      <c r="D29" s="4">
        <v>1</v>
      </c>
      <c r="E29" s="3" t="s">
        <v>72</v>
      </c>
      <c r="F29" s="4">
        <v>2</v>
      </c>
      <c r="G29" s="1" t="s">
        <v>73</v>
      </c>
      <c r="H29" s="5">
        <v>600</v>
      </c>
      <c r="I29" s="1">
        <f t="shared" ref="I29:I31" si="13">D29*F29*H29</f>
        <v>1200</v>
      </c>
      <c r="J29" s="4"/>
      <c r="K29" s="3"/>
      <c r="L29" s="3"/>
      <c r="M29" s="1"/>
      <c r="N29" s="5"/>
      <c r="O29" s="1"/>
      <c r="P29" s="10"/>
    </row>
    <row r="30" spans="1:16" x14ac:dyDescent="0.2">
      <c r="A30" s="55"/>
      <c r="B30" s="12" t="s">
        <v>19</v>
      </c>
      <c r="C30" s="12" t="s">
        <v>58</v>
      </c>
      <c r="D30" s="4">
        <v>2</v>
      </c>
      <c r="E30" s="3" t="s">
        <v>16</v>
      </c>
      <c r="F30" s="4">
        <v>2</v>
      </c>
      <c r="G30" s="4" t="s">
        <v>33</v>
      </c>
      <c r="H30" s="5">
        <v>100</v>
      </c>
      <c r="I30" s="1">
        <f t="shared" si="13"/>
        <v>400</v>
      </c>
      <c r="J30" s="4"/>
      <c r="K30" s="3" t="s">
        <v>41</v>
      </c>
      <c r="L30" s="4"/>
      <c r="M30" s="4" t="s">
        <v>33</v>
      </c>
      <c r="N30" s="5"/>
      <c r="O30" s="1">
        <f t="shared" ref="O30" si="14">J30*L30*N30</f>
        <v>0</v>
      </c>
      <c r="P30" s="10"/>
    </row>
    <row r="31" spans="1:16" x14ac:dyDescent="0.2">
      <c r="A31" s="55"/>
      <c r="B31" s="12" t="s">
        <v>28</v>
      </c>
      <c r="C31" s="12"/>
      <c r="D31" s="4">
        <v>3</v>
      </c>
      <c r="E31" s="4" t="s">
        <v>16</v>
      </c>
      <c r="F31" s="4">
        <v>4</v>
      </c>
      <c r="G31" s="4" t="s">
        <v>70</v>
      </c>
      <c r="H31" s="5">
        <v>600</v>
      </c>
      <c r="I31" s="1">
        <f t="shared" si="13"/>
        <v>7200</v>
      </c>
      <c r="J31" s="4">
        <v>2</v>
      </c>
      <c r="K31" s="4" t="s">
        <v>40</v>
      </c>
      <c r="L31" s="4">
        <v>5</v>
      </c>
      <c r="M31" s="4" t="s">
        <v>39</v>
      </c>
      <c r="N31" s="5">
        <v>600</v>
      </c>
      <c r="O31" s="31">
        <f t="shared" ref="O31" si="15">J31*L31*N31</f>
        <v>6000</v>
      </c>
      <c r="P31" s="6" t="s">
        <v>43</v>
      </c>
    </row>
    <row r="32" spans="1:16" x14ac:dyDescent="0.2">
      <c r="A32" s="45" t="s">
        <v>29</v>
      </c>
      <c r="B32" s="45"/>
      <c r="C32" s="45"/>
      <c r="D32" s="45"/>
      <c r="E32" s="45"/>
      <c r="F32" s="45"/>
      <c r="G32" s="45"/>
      <c r="H32" s="45"/>
      <c r="I32" s="7">
        <f>SUM(I28:I31)</f>
        <v>12700</v>
      </c>
      <c r="J32" s="8"/>
      <c r="K32" s="8"/>
      <c r="L32" s="8"/>
      <c r="M32" s="8"/>
      <c r="N32" s="8"/>
      <c r="O32" s="11">
        <f>SUM(O28:O31)</f>
        <v>6000</v>
      </c>
      <c r="P32" s="25">
        <f>I32-O32</f>
        <v>6700</v>
      </c>
    </row>
    <row r="33" spans="1:17" x14ac:dyDescent="0.2">
      <c r="A33" s="56" t="s">
        <v>30</v>
      </c>
      <c r="B33" s="56"/>
      <c r="C33" s="56"/>
      <c r="D33" s="56"/>
      <c r="E33" s="56"/>
      <c r="F33" s="56"/>
      <c r="G33" s="56"/>
      <c r="H33" s="56"/>
      <c r="I33" s="13">
        <f>I8+I15+I24+I27+I32</f>
        <v>158760</v>
      </c>
      <c r="J33" s="57" t="s">
        <v>30</v>
      </c>
      <c r="K33" s="58"/>
      <c r="L33" s="58"/>
      <c r="M33" s="58"/>
      <c r="N33" s="59"/>
      <c r="O33" s="13">
        <f>O8+O15+O24+O27+O32</f>
        <v>6000</v>
      </c>
      <c r="P33" s="10"/>
    </row>
    <row r="34" spans="1:17" x14ac:dyDescent="0.2">
      <c r="A34" s="56" t="s">
        <v>36</v>
      </c>
      <c r="B34" s="56"/>
      <c r="C34" s="56"/>
      <c r="D34" s="56"/>
      <c r="E34" s="56"/>
      <c r="F34" s="56"/>
      <c r="G34" s="56"/>
      <c r="H34" s="56"/>
      <c r="I34" s="13">
        <f>I33*0.16</f>
        <v>25401.600000000002</v>
      </c>
      <c r="J34" s="57" t="s">
        <v>31</v>
      </c>
      <c r="K34" s="58"/>
      <c r="L34" s="58"/>
      <c r="M34" s="58"/>
      <c r="N34" s="59"/>
      <c r="O34" s="13">
        <f>O33*16%</f>
        <v>960</v>
      </c>
      <c r="P34" s="10"/>
    </row>
    <row r="35" spans="1:17" x14ac:dyDescent="0.2">
      <c r="A35" s="56" t="s">
        <v>32</v>
      </c>
      <c r="B35" s="56"/>
      <c r="C35" s="56"/>
      <c r="D35" s="56"/>
      <c r="E35" s="56"/>
      <c r="F35" s="56"/>
      <c r="G35" s="56"/>
      <c r="H35" s="56"/>
      <c r="I35" s="16">
        <f>I33+I34</f>
        <v>184161.6</v>
      </c>
      <c r="J35" s="57" t="s">
        <v>32</v>
      </c>
      <c r="K35" s="58"/>
      <c r="L35" s="58"/>
      <c r="M35" s="58"/>
      <c r="N35" s="59"/>
      <c r="O35" s="13">
        <f>O33+O34</f>
        <v>6960</v>
      </c>
      <c r="P35" s="25">
        <f>I35-O35</f>
        <v>177201.6</v>
      </c>
    </row>
    <row r="36" spans="1:17" x14ac:dyDescent="0.2">
      <c r="O36" s="22" t="s">
        <v>34</v>
      </c>
      <c r="P36" s="22" t="s">
        <v>35</v>
      </c>
      <c r="Q36" s="27"/>
    </row>
    <row r="37" spans="1:17" x14ac:dyDescent="0.2">
      <c r="O37" s="28"/>
    </row>
    <row r="39" spans="1:17" x14ac:dyDescent="0.2">
      <c r="O39" s="29"/>
    </row>
  </sheetData>
  <mergeCells count="28">
    <mergeCell ref="A35:H35"/>
    <mergeCell ref="J35:N35"/>
    <mergeCell ref="A15:H15"/>
    <mergeCell ref="A16:A23"/>
    <mergeCell ref="A24:H24"/>
    <mergeCell ref="A25:A26"/>
    <mergeCell ref="A27:H27"/>
    <mergeCell ref="A32:H32"/>
    <mergeCell ref="A33:H33"/>
    <mergeCell ref="J33:N33"/>
    <mergeCell ref="A34:H34"/>
    <mergeCell ref="J34:N34"/>
    <mergeCell ref="A28:A31"/>
    <mergeCell ref="B16:B23"/>
    <mergeCell ref="B25:B26"/>
    <mergeCell ref="N2:O2"/>
    <mergeCell ref="P2:P3"/>
    <mergeCell ref="A4:A7"/>
    <mergeCell ref="A8:H8"/>
    <mergeCell ref="J2:M2"/>
    <mergeCell ref="A9:A14"/>
    <mergeCell ref="A1:I1"/>
    <mergeCell ref="A2:B3"/>
    <mergeCell ref="C2:C3"/>
    <mergeCell ref="D2:G2"/>
    <mergeCell ref="H2:I2"/>
    <mergeCell ref="B4:B7"/>
    <mergeCell ref="B9:B14"/>
  </mergeCells>
  <phoneticPr fontId="7" type="noConversion"/>
  <pageMargins left="0.69930555555555596" right="0.69930555555555596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A6B22-7191-4139-B115-EA2927B5F009}">
  <dimension ref="A1:Q39"/>
  <sheetViews>
    <sheetView topLeftCell="A16" zoomScaleNormal="100" zoomScaleSheetLayoutView="100" workbookViewId="0">
      <selection activeCell="H25" sqref="H25"/>
    </sheetView>
  </sheetViews>
  <sheetFormatPr defaultColWidth="9" defaultRowHeight="16.5" x14ac:dyDescent="0.2"/>
  <cols>
    <col min="1" max="1" width="8" style="22" bestFit="1" customWidth="1"/>
    <col min="2" max="2" width="16.125" style="22" customWidth="1"/>
    <col min="3" max="3" width="22.5" style="22" customWidth="1"/>
    <col min="4" max="7" width="6.125" style="22" customWidth="1"/>
    <col min="8" max="8" width="9" style="26" customWidth="1"/>
    <col min="9" max="9" width="11.125" style="22" customWidth="1"/>
    <col min="10" max="13" width="6.125" style="22" hidden="1" customWidth="1"/>
    <col min="14" max="14" width="8.125" style="26" hidden="1" customWidth="1"/>
    <col min="15" max="15" width="11.375" style="22" hidden="1" customWidth="1"/>
    <col min="16" max="16" width="20.625" style="21" hidden="1" customWidth="1"/>
    <col min="17" max="17" width="10.25" style="22" customWidth="1"/>
    <col min="18" max="256" width="9" style="22"/>
    <col min="257" max="257" width="16.625" style="22" customWidth="1"/>
    <col min="258" max="258" width="12" style="22" customWidth="1"/>
    <col min="259" max="264" width="9" style="22" customWidth="1"/>
    <col min="265" max="268" width="5.25" style="22" customWidth="1"/>
    <col min="269" max="269" width="5.875" style="22" customWidth="1"/>
    <col min="270" max="270" width="10.875" style="22" customWidth="1"/>
    <col min="271" max="271" width="21.875" style="22" customWidth="1"/>
    <col min="272" max="512" width="9" style="22"/>
    <col min="513" max="513" width="16.625" style="22" customWidth="1"/>
    <col min="514" max="514" width="12" style="22" customWidth="1"/>
    <col min="515" max="520" width="9" style="22" customWidth="1"/>
    <col min="521" max="524" width="5.25" style="22" customWidth="1"/>
    <col min="525" max="525" width="5.875" style="22" customWidth="1"/>
    <col min="526" max="526" width="10.875" style="22" customWidth="1"/>
    <col min="527" max="527" width="21.875" style="22" customWidth="1"/>
    <col min="528" max="768" width="9" style="22"/>
    <col min="769" max="769" width="16.625" style="22" customWidth="1"/>
    <col min="770" max="770" width="12" style="22" customWidth="1"/>
    <col min="771" max="776" width="9" style="22" customWidth="1"/>
    <col min="777" max="780" width="5.25" style="22" customWidth="1"/>
    <col min="781" max="781" width="5.875" style="22" customWidth="1"/>
    <col min="782" max="782" width="10.875" style="22" customWidth="1"/>
    <col min="783" max="783" width="21.875" style="22" customWidth="1"/>
    <col min="784" max="1024" width="9" style="22"/>
    <col min="1025" max="1025" width="16.625" style="22" customWidth="1"/>
    <col min="1026" max="1026" width="12" style="22" customWidth="1"/>
    <col min="1027" max="1032" width="9" style="22" customWidth="1"/>
    <col min="1033" max="1036" width="5.25" style="22" customWidth="1"/>
    <col min="1037" max="1037" width="5.875" style="22" customWidth="1"/>
    <col min="1038" max="1038" width="10.875" style="22" customWidth="1"/>
    <col min="1039" max="1039" width="21.875" style="22" customWidth="1"/>
    <col min="1040" max="1280" width="9" style="22"/>
    <col min="1281" max="1281" width="16.625" style="22" customWidth="1"/>
    <col min="1282" max="1282" width="12" style="22" customWidth="1"/>
    <col min="1283" max="1288" width="9" style="22" customWidth="1"/>
    <col min="1289" max="1292" width="5.25" style="22" customWidth="1"/>
    <col min="1293" max="1293" width="5.875" style="22" customWidth="1"/>
    <col min="1294" max="1294" width="10.875" style="22" customWidth="1"/>
    <col min="1295" max="1295" width="21.875" style="22" customWidth="1"/>
    <col min="1296" max="1536" width="9" style="22"/>
    <col min="1537" max="1537" width="16.625" style="22" customWidth="1"/>
    <col min="1538" max="1538" width="12" style="22" customWidth="1"/>
    <col min="1539" max="1544" width="9" style="22" customWidth="1"/>
    <col min="1545" max="1548" width="5.25" style="22" customWidth="1"/>
    <col min="1549" max="1549" width="5.875" style="22" customWidth="1"/>
    <col min="1550" max="1550" width="10.875" style="22" customWidth="1"/>
    <col min="1551" max="1551" width="21.875" style="22" customWidth="1"/>
    <col min="1552" max="1792" width="9" style="22"/>
    <col min="1793" max="1793" width="16.625" style="22" customWidth="1"/>
    <col min="1794" max="1794" width="12" style="22" customWidth="1"/>
    <col min="1795" max="1800" width="9" style="22" customWidth="1"/>
    <col min="1801" max="1804" width="5.25" style="22" customWidth="1"/>
    <col min="1805" max="1805" width="5.875" style="22" customWidth="1"/>
    <col min="1806" max="1806" width="10.875" style="22" customWidth="1"/>
    <col min="1807" max="1807" width="21.875" style="22" customWidth="1"/>
    <col min="1808" max="2048" width="9" style="22"/>
    <col min="2049" max="2049" width="16.625" style="22" customWidth="1"/>
    <col min="2050" max="2050" width="12" style="22" customWidth="1"/>
    <col min="2051" max="2056" width="9" style="22" customWidth="1"/>
    <col min="2057" max="2060" width="5.25" style="22" customWidth="1"/>
    <col min="2061" max="2061" width="5.875" style="22" customWidth="1"/>
    <col min="2062" max="2062" width="10.875" style="22" customWidth="1"/>
    <col min="2063" max="2063" width="21.875" style="22" customWidth="1"/>
    <col min="2064" max="2304" width="9" style="22"/>
    <col min="2305" max="2305" width="16.625" style="22" customWidth="1"/>
    <col min="2306" max="2306" width="12" style="22" customWidth="1"/>
    <col min="2307" max="2312" width="9" style="22" customWidth="1"/>
    <col min="2313" max="2316" width="5.25" style="22" customWidth="1"/>
    <col min="2317" max="2317" width="5.875" style="22" customWidth="1"/>
    <col min="2318" max="2318" width="10.875" style="22" customWidth="1"/>
    <col min="2319" max="2319" width="21.875" style="22" customWidth="1"/>
    <col min="2320" max="2560" width="9" style="22"/>
    <col min="2561" max="2561" width="16.625" style="22" customWidth="1"/>
    <col min="2562" max="2562" width="12" style="22" customWidth="1"/>
    <col min="2563" max="2568" width="9" style="22" customWidth="1"/>
    <col min="2569" max="2572" width="5.25" style="22" customWidth="1"/>
    <col min="2573" max="2573" width="5.875" style="22" customWidth="1"/>
    <col min="2574" max="2574" width="10.875" style="22" customWidth="1"/>
    <col min="2575" max="2575" width="21.875" style="22" customWidth="1"/>
    <col min="2576" max="2816" width="9" style="22"/>
    <col min="2817" max="2817" width="16.625" style="22" customWidth="1"/>
    <col min="2818" max="2818" width="12" style="22" customWidth="1"/>
    <col min="2819" max="2824" width="9" style="22" customWidth="1"/>
    <col min="2825" max="2828" width="5.25" style="22" customWidth="1"/>
    <col min="2829" max="2829" width="5.875" style="22" customWidth="1"/>
    <col min="2830" max="2830" width="10.875" style="22" customWidth="1"/>
    <col min="2831" max="2831" width="21.875" style="22" customWidth="1"/>
    <col min="2832" max="3072" width="9" style="22"/>
    <col min="3073" max="3073" width="16.625" style="22" customWidth="1"/>
    <col min="3074" max="3074" width="12" style="22" customWidth="1"/>
    <col min="3075" max="3080" width="9" style="22" customWidth="1"/>
    <col min="3081" max="3084" width="5.25" style="22" customWidth="1"/>
    <col min="3085" max="3085" width="5.875" style="22" customWidth="1"/>
    <col min="3086" max="3086" width="10.875" style="22" customWidth="1"/>
    <col min="3087" max="3087" width="21.875" style="22" customWidth="1"/>
    <col min="3088" max="3328" width="9" style="22"/>
    <col min="3329" max="3329" width="16.625" style="22" customWidth="1"/>
    <col min="3330" max="3330" width="12" style="22" customWidth="1"/>
    <col min="3331" max="3336" width="9" style="22" customWidth="1"/>
    <col min="3337" max="3340" width="5.25" style="22" customWidth="1"/>
    <col min="3341" max="3341" width="5.875" style="22" customWidth="1"/>
    <col min="3342" max="3342" width="10.875" style="22" customWidth="1"/>
    <col min="3343" max="3343" width="21.875" style="22" customWidth="1"/>
    <col min="3344" max="3584" width="9" style="22"/>
    <col min="3585" max="3585" width="16.625" style="22" customWidth="1"/>
    <col min="3586" max="3586" width="12" style="22" customWidth="1"/>
    <col min="3587" max="3592" width="9" style="22" customWidth="1"/>
    <col min="3593" max="3596" width="5.25" style="22" customWidth="1"/>
    <col min="3597" max="3597" width="5.875" style="22" customWidth="1"/>
    <col min="3598" max="3598" width="10.875" style="22" customWidth="1"/>
    <col min="3599" max="3599" width="21.875" style="22" customWidth="1"/>
    <col min="3600" max="3840" width="9" style="22"/>
    <col min="3841" max="3841" width="16.625" style="22" customWidth="1"/>
    <col min="3842" max="3842" width="12" style="22" customWidth="1"/>
    <col min="3843" max="3848" width="9" style="22" customWidth="1"/>
    <col min="3849" max="3852" width="5.25" style="22" customWidth="1"/>
    <col min="3853" max="3853" width="5.875" style="22" customWidth="1"/>
    <col min="3854" max="3854" width="10.875" style="22" customWidth="1"/>
    <col min="3855" max="3855" width="21.875" style="22" customWidth="1"/>
    <col min="3856" max="4096" width="9" style="22"/>
    <col min="4097" max="4097" width="16.625" style="22" customWidth="1"/>
    <col min="4098" max="4098" width="12" style="22" customWidth="1"/>
    <col min="4099" max="4104" width="9" style="22" customWidth="1"/>
    <col min="4105" max="4108" width="5.25" style="22" customWidth="1"/>
    <col min="4109" max="4109" width="5.875" style="22" customWidth="1"/>
    <col min="4110" max="4110" width="10.875" style="22" customWidth="1"/>
    <col min="4111" max="4111" width="21.875" style="22" customWidth="1"/>
    <col min="4112" max="4352" width="9" style="22"/>
    <col min="4353" max="4353" width="16.625" style="22" customWidth="1"/>
    <col min="4354" max="4354" width="12" style="22" customWidth="1"/>
    <col min="4355" max="4360" width="9" style="22" customWidth="1"/>
    <col min="4361" max="4364" width="5.25" style="22" customWidth="1"/>
    <col min="4365" max="4365" width="5.875" style="22" customWidth="1"/>
    <col min="4366" max="4366" width="10.875" style="22" customWidth="1"/>
    <col min="4367" max="4367" width="21.875" style="22" customWidth="1"/>
    <col min="4368" max="4608" width="9" style="22"/>
    <col min="4609" max="4609" width="16.625" style="22" customWidth="1"/>
    <col min="4610" max="4610" width="12" style="22" customWidth="1"/>
    <col min="4611" max="4616" width="9" style="22" customWidth="1"/>
    <col min="4617" max="4620" width="5.25" style="22" customWidth="1"/>
    <col min="4621" max="4621" width="5.875" style="22" customWidth="1"/>
    <col min="4622" max="4622" width="10.875" style="22" customWidth="1"/>
    <col min="4623" max="4623" width="21.875" style="22" customWidth="1"/>
    <col min="4624" max="4864" width="9" style="22"/>
    <col min="4865" max="4865" width="16.625" style="22" customWidth="1"/>
    <col min="4866" max="4866" width="12" style="22" customWidth="1"/>
    <col min="4867" max="4872" width="9" style="22" customWidth="1"/>
    <col min="4873" max="4876" width="5.25" style="22" customWidth="1"/>
    <col min="4877" max="4877" width="5.875" style="22" customWidth="1"/>
    <col min="4878" max="4878" width="10.875" style="22" customWidth="1"/>
    <col min="4879" max="4879" width="21.875" style="22" customWidth="1"/>
    <col min="4880" max="5120" width="9" style="22"/>
    <col min="5121" max="5121" width="16.625" style="22" customWidth="1"/>
    <col min="5122" max="5122" width="12" style="22" customWidth="1"/>
    <col min="5123" max="5128" width="9" style="22" customWidth="1"/>
    <col min="5129" max="5132" width="5.25" style="22" customWidth="1"/>
    <col min="5133" max="5133" width="5.875" style="22" customWidth="1"/>
    <col min="5134" max="5134" width="10.875" style="22" customWidth="1"/>
    <col min="5135" max="5135" width="21.875" style="22" customWidth="1"/>
    <col min="5136" max="5376" width="9" style="22"/>
    <col min="5377" max="5377" width="16.625" style="22" customWidth="1"/>
    <col min="5378" max="5378" width="12" style="22" customWidth="1"/>
    <col min="5379" max="5384" width="9" style="22" customWidth="1"/>
    <col min="5385" max="5388" width="5.25" style="22" customWidth="1"/>
    <col min="5389" max="5389" width="5.875" style="22" customWidth="1"/>
    <col min="5390" max="5390" width="10.875" style="22" customWidth="1"/>
    <col min="5391" max="5391" width="21.875" style="22" customWidth="1"/>
    <col min="5392" max="5632" width="9" style="22"/>
    <col min="5633" max="5633" width="16.625" style="22" customWidth="1"/>
    <col min="5634" max="5634" width="12" style="22" customWidth="1"/>
    <col min="5635" max="5640" width="9" style="22" customWidth="1"/>
    <col min="5641" max="5644" width="5.25" style="22" customWidth="1"/>
    <col min="5645" max="5645" width="5.875" style="22" customWidth="1"/>
    <col min="5646" max="5646" width="10.875" style="22" customWidth="1"/>
    <col min="5647" max="5647" width="21.875" style="22" customWidth="1"/>
    <col min="5648" max="5888" width="9" style="22"/>
    <col min="5889" max="5889" width="16.625" style="22" customWidth="1"/>
    <col min="5890" max="5890" width="12" style="22" customWidth="1"/>
    <col min="5891" max="5896" width="9" style="22" customWidth="1"/>
    <col min="5897" max="5900" width="5.25" style="22" customWidth="1"/>
    <col min="5901" max="5901" width="5.875" style="22" customWidth="1"/>
    <col min="5902" max="5902" width="10.875" style="22" customWidth="1"/>
    <col min="5903" max="5903" width="21.875" style="22" customWidth="1"/>
    <col min="5904" max="6144" width="9" style="22"/>
    <col min="6145" max="6145" width="16.625" style="22" customWidth="1"/>
    <col min="6146" max="6146" width="12" style="22" customWidth="1"/>
    <col min="6147" max="6152" width="9" style="22" customWidth="1"/>
    <col min="6153" max="6156" width="5.25" style="22" customWidth="1"/>
    <col min="6157" max="6157" width="5.875" style="22" customWidth="1"/>
    <col min="6158" max="6158" width="10.875" style="22" customWidth="1"/>
    <col min="6159" max="6159" width="21.875" style="22" customWidth="1"/>
    <col min="6160" max="6400" width="9" style="22"/>
    <col min="6401" max="6401" width="16.625" style="22" customWidth="1"/>
    <col min="6402" max="6402" width="12" style="22" customWidth="1"/>
    <col min="6403" max="6408" width="9" style="22" customWidth="1"/>
    <col min="6409" max="6412" width="5.25" style="22" customWidth="1"/>
    <col min="6413" max="6413" width="5.875" style="22" customWidth="1"/>
    <col min="6414" max="6414" width="10.875" style="22" customWidth="1"/>
    <col min="6415" max="6415" width="21.875" style="22" customWidth="1"/>
    <col min="6416" max="6656" width="9" style="22"/>
    <col min="6657" max="6657" width="16.625" style="22" customWidth="1"/>
    <col min="6658" max="6658" width="12" style="22" customWidth="1"/>
    <col min="6659" max="6664" width="9" style="22" customWidth="1"/>
    <col min="6665" max="6668" width="5.25" style="22" customWidth="1"/>
    <col min="6669" max="6669" width="5.875" style="22" customWidth="1"/>
    <col min="6670" max="6670" width="10.875" style="22" customWidth="1"/>
    <col min="6671" max="6671" width="21.875" style="22" customWidth="1"/>
    <col min="6672" max="6912" width="9" style="22"/>
    <col min="6913" max="6913" width="16.625" style="22" customWidth="1"/>
    <col min="6914" max="6914" width="12" style="22" customWidth="1"/>
    <col min="6915" max="6920" width="9" style="22" customWidth="1"/>
    <col min="6921" max="6924" width="5.25" style="22" customWidth="1"/>
    <col min="6925" max="6925" width="5.875" style="22" customWidth="1"/>
    <col min="6926" max="6926" width="10.875" style="22" customWidth="1"/>
    <col min="6927" max="6927" width="21.875" style="22" customWidth="1"/>
    <col min="6928" max="7168" width="9" style="22"/>
    <col min="7169" max="7169" width="16.625" style="22" customWidth="1"/>
    <col min="7170" max="7170" width="12" style="22" customWidth="1"/>
    <col min="7171" max="7176" width="9" style="22" customWidth="1"/>
    <col min="7177" max="7180" width="5.25" style="22" customWidth="1"/>
    <col min="7181" max="7181" width="5.875" style="22" customWidth="1"/>
    <col min="7182" max="7182" width="10.875" style="22" customWidth="1"/>
    <col min="7183" max="7183" width="21.875" style="22" customWidth="1"/>
    <col min="7184" max="7424" width="9" style="22"/>
    <col min="7425" max="7425" width="16.625" style="22" customWidth="1"/>
    <col min="7426" max="7426" width="12" style="22" customWidth="1"/>
    <col min="7427" max="7432" width="9" style="22" customWidth="1"/>
    <col min="7433" max="7436" width="5.25" style="22" customWidth="1"/>
    <col min="7437" max="7437" width="5.875" style="22" customWidth="1"/>
    <col min="7438" max="7438" width="10.875" style="22" customWidth="1"/>
    <col min="7439" max="7439" width="21.875" style="22" customWidth="1"/>
    <col min="7440" max="7680" width="9" style="22"/>
    <col min="7681" max="7681" width="16.625" style="22" customWidth="1"/>
    <col min="7682" max="7682" width="12" style="22" customWidth="1"/>
    <col min="7683" max="7688" width="9" style="22" customWidth="1"/>
    <col min="7689" max="7692" width="5.25" style="22" customWidth="1"/>
    <col min="7693" max="7693" width="5.875" style="22" customWidth="1"/>
    <col min="7694" max="7694" width="10.875" style="22" customWidth="1"/>
    <col min="7695" max="7695" width="21.875" style="22" customWidth="1"/>
    <col min="7696" max="7936" width="9" style="22"/>
    <col min="7937" max="7937" width="16.625" style="22" customWidth="1"/>
    <col min="7938" max="7938" width="12" style="22" customWidth="1"/>
    <col min="7939" max="7944" width="9" style="22" customWidth="1"/>
    <col min="7945" max="7948" width="5.25" style="22" customWidth="1"/>
    <col min="7949" max="7949" width="5.875" style="22" customWidth="1"/>
    <col min="7950" max="7950" width="10.875" style="22" customWidth="1"/>
    <col min="7951" max="7951" width="21.875" style="22" customWidth="1"/>
    <col min="7952" max="8192" width="9" style="22"/>
    <col min="8193" max="8193" width="16.625" style="22" customWidth="1"/>
    <col min="8194" max="8194" width="12" style="22" customWidth="1"/>
    <col min="8195" max="8200" width="9" style="22" customWidth="1"/>
    <col min="8201" max="8204" width="5.25" style="22" customWidth="1"/>
    <col min="8205" max="8205" width="5.875" style="22" customWidth="1"/>
    <col min="8206" max="8206" width="10.875" style="22" customWidth="1"/>
    <col min="8207" max="8207" width="21.875" style="22" customWidth="1"/>
    <col min="8208" max="8448" width="9" style="22"/>
    <col min="8449" max="8449" width="16.625" style="22" customWidth="1"/>
    <col min="8450" max="8450" width="12" style="22" customWidth="1"/>
    <col min="8451" max="8456" width="9" style="22" customWidth="1"/>
    <col min="8457" max="8460" width="5.25" style="22" customWidth="1"/>
    <col min="8461" max="8461" width="5.875" style="22" customWidth="1"/>
    <col min="8462" max="8462" width="10.875" style="22" customWidth="1"/>
    <col min="8463" max="8463" width="21.875" style="22" customWidth="1"/>
    <col min="8464" max="8704" width="9" style="22"/>
    <col min="8705" max="8705" width="16.625" style="22" customWidth="1"/>
    <col min="8706" max="8706" width="12" style="22" customWidth="1"/>
    <col min="8707" max="8712" width="9" style="22" customWidth="1"/>
    <col min="8713" max="8716" width="5.25" style="22" customWidth="1"/>
    <col min="8717" max="8717" width="5.875" style="22" customWidth="1"/>
    <col min="8718" max="8718" width="10.875" style="22" customWidth="1"/>
    <col min="8719" max="8719" width="21.875" style="22" customWidth="1"/>
    <col min="8720" max="8960" width="9" style="22"/>
    <col min="8961" max="8961" width="16.625" style="22" customWidth="1"/>
    <col min="8962" max="8962" width="12" style="22" customWidth="1"/>
    <col min="8963" max="8968" width="9" style="22" customWidth="1"/>
    <col min="8969" max="8972" width="5.25" style="22" customWidth="1"/>
    <col min="8973" max="8973" width="5.875" style="22" customWidth="1"/>
    <col min="8974" max="8974" width="10.875" style="22" customWidth="1"/>
    <col min="8975" max="8975" width="21.875" style="22" customWidth="1"/>
    <col min="8976" max="9216" width="9" style="22"/>
    <col min="9217" max="9217" width="16.625" style="22" customWidth="1"/>
    <col min="9218" max="9218" width="12" style="22" customWidth="1"/>
    <col min="9219" max="9224" width="9" style="22" customWidth="1"/>
    <col min="9225" max="9228" width="5.25" style="22" customWidth="1"/>
    <col min="9229" max="9229" width="5.875" style="22" customWidth="1"/>
    <col min="9230" max="9230" width="10.875" style="22" customWidth="1"/>
    <col min="9231" max="9231" width="21.875" style="22" customWidth="1"/>
    <col min="9232" max="9472" width="9" style="22"/>
    <col min="9473" max="9473" width="16.625" style="22" customWidth="1"/>
    <col min="9474" max="9474" width="12" style="22" customWidth="1"/>
    <col min="9475" max="9480" width="9" style="22" customWidth="1"/>
    <col min="9481" max="9484" width="5.25" style="22" customWidth="1"/>
    <col min="9485" max="9485" width="5.875" style="22" customWidth="1"/>
    <col min="9486" max="9486" width="10.875" style="22" customWidth="1"/>
    <col min="9487" max="9487" width="21.875" style="22" customWidth="1"/>
    <col min="9488" max="9728" width="9" style="22"/>
    <col min="9729" max="9729" width="16.625" style="22" customWidth="1"/>
    <col min="9730" max="9730" width="12" style="22" customWidth="1"/>
    <col min="9731" max="9736" width="9" style="22" customWidth="1"/>
    <col min="9737" max="9740" width="5.25" style="22" customWidth="1"/>
    <col min="9741" max="9741" width="5.875" style="22" customWidth="1"/>
    <col min="9742" max="9742" width="10.875" style="22" customWidth="1"/>
    <col min="9743" max="9743" width="21.875" style="22" customWidth="1"/>
    <col min="9744" max="9984" width="9" style="22"/>
    <col min="9985" max="9985" width="16.625" style="22" customWidth="1"/>
    <col min="9986" max="9986" width="12" style="22" customWidth="1"/>
    <col min="9987" max="9992" width="9" style="22" customWidth="1"/>
    <col min="9993" max="9996" width="5.25" style="22" customWidth="1"/>
    <col min="9997" max="9997" width="5.875" style="22" customWidth="1"/>
    <col min="9998" max="9998" width="10.875" style="22" customWidth="1"/>
    <col min="9999" max="9999" width="21.875" style="22" customWidth="1"/>
    <col min="10000" max="10240" width="9" style="22"/>
    <col min="10241" max="10241" width="16.625" style="22" customWidth="1"/>
    <col min="10242" max="10242" width="12" style="22" customWidth="1"/>
    <col min="10243" max="10248" width="9" style="22" customWidth="1"/>
    <col min="10249" max="10252" width="5.25" style="22" customWidth="1"/>
    <col min="10253" max="10253" width="5.875" style="22" customWidth="1"/>
    <col min="10254" max="10254" width="10.875" style="22" customWidth="1"/>
    <col min="10255" max="10255" width="21.875" style="22" customWidth="1"/>
    <col min="10256" max="10496" width="9" style="22"/>
    <col min="10497" max="10497" width="16.625" style="22" customWidth="1"/>
    <col min="10498" max="10498" width="12" style="22" customWidth="1"/>
    <col min="10499" max="10504" width="9" style="22" customWidth="1"/>
    <col min="10505" max="10508" width="5.25" style="22" customWidth="1"/>
    <col min="10509" max="10509" width="5.875" style="22" customWidth="1"/>
    <col min="10510" max="10510" width="10.875" style="22" customWidth="1"/>
    <col min="10511" max="10511" width="21.875" style="22" customWidth="1"/>
    <col min="10512" max="10752" width="9" style="22"/>
    <col min="10753" max="10753" width="16.625" style="22" customWidth="1"/>
    <col min="10754" max="10754" width="12" style="22" customWidth="1"/>
    <col min="10755" max="10760" width="9" style="22" customWidth="1"/>
    <col min="10761" max="10764" width="5.25" style="22" customWidth="1"/>
    <col min="10765" max="10765" width="5.875" style="22" customWidth="1"/>
    <col min="10766" max="10766" width="10.875" style="22" customWidth="1"/>
    <col min="10767" max="10767" width="21.875" style="22" customWidth="1"/>
    <col min="10768" max="11008" width="9" style="22"/>
    <col min="11009" max="11009" width="16.625" style="22" customWidth="1"/>
    <col min="11010" max="11010" width="12" style="22" customWidth="1"/>
    <col min="11011" max="11016" width="9" style="22" customWidth="1"/>
    <col min="11017" max="11020" width="5.25" style="22" customWidth="1"/>
    <col min="11021" max="11021" width="5.875" style="22" customWidth="1"/>
    <col min="11022" max="11022" width="10.875" style="22" customWidth="1"/>
    <col min="11023" max="11023" width="21.875" style="22" customWidth="1"/>
    <col min="11024" max="11264" width="9" style="22"/>
    <col min="11265" max="11265" width="16.625" style="22" customWidth="1"/>
    <col min="11266" max="11266" width="12" style="22" customWidth="1"/>
    <col min="11267" max="11272" width="9" style="22" customWidth="1"/>
    <col min="11273" max="11276" width="5.25" style="22" customWidth="1"/>
    <col min="11277" max="11277" width="5.875" style="22" customWidth="1"/>
    <col min="11278" max="11278" width="10.875" style="22" customWidth="1"/>
    <col min="11279" max="11279" width="21.875" style="22" customWidth="1"/>
    <col min="11280" max="11520" width="9" style="22"/>
    <col min="11521" max="11521" width="16.625" style="22" customWidth="1"/>
    <col min="11522" max="11522" width="12" style="22" customWidth="1"/>
    <col min="11523" max="11528" width="9" style="22" customWidth="1"/>
    <col min="11529" max="11532" width="5.25" style="22" customWidth="1"/>
    <col min="11533" max="11533" width="5.875" style="22" customWidth="1"/>
    <col min="11534" max="11534" width="10.875" style="22" customWidth="1"/>
    <col min="11535" max="11535" width="21.875" style="22" customWidth="1"/>
    <col min="11536" max="11776" width="9" style="22"/>
    <col min="11777" max="11777" width="16.625" style="22" customWidth="1"/>
    <col min="11778" max="11778" width="12" style="22" customWidth="1"/>
    <col min="11779" max="11784" width="9" style="22" customWidth="1"/>
    <col min="11785" max="11788" width="5.25" style="22" customWidth="1"/>
    <col min="11789" max="11789" width="5.875" style="22" customWidth="1"/>
    <col min="11790" max="11790" width="10.875" style="22" customWidth="1"/>
    <col min="11791" max="11791" width="21.875" style="22" customWidth="1"/>
    <col min="11792" max="12032" width="9" style="22"/>
    <col min="12033" max="12033" width="16.625" style="22" customWidth="1"/>
    <col min="12034" max="12034" width="12" style="22" customWidth="1"/>
    <col min="12035" max="12040" width="9" style="22" customWidth="1"/>
    <col min="12041" max="12044" width="5.25" style="22" customWidth="1"/>
    <col min="12045" max="12045" width="5.875" style="22" customWidth="1"/>
    <col min="12046" max="12046" width="10.875" style="22" customWidth="1"/>
    <col min="12047" max="12047" width="21.875" style="22" customWidth="1"/>
    <col min="12048" max="12288" width="9" style="22"/>
    <col min="12289" max="12289" width="16.625" style="22" customWidth="1"/>
    <col min="12290" max="12290" width="12" style="22" customWidth="1"/>
    <col min="12291" max="12296" width="9" style="22" customWidth="1"/>
    <col min="12297" max="12300" width="5.25" style="22" customWidth="1"/>
    <col min="12301" max="12301" width="5.875" style="22" customWidth="1"/>
    <col min="12302" max="12302" width="10.875" style="22" customWidth="1"/>
    <col min="12303" max="12303" width="21.875" style="22" customWidth="1"/>
    <col min="12304" max="12544" width="9" style="22"/>
    <col min="12545" max="12545" width="16.625" style="22" customWidth="1"/>
    <col min="12546" max="12546" width="12" style="22" customWidth="1"/>
    <col min="12547" max="12552" width="9" style="22" customWidth="1"/>
    <col min="12553" max="12556" width="5.25" style="22" customWidth="1"/>
    <col min="12557" max="12557" width="5.875" style="22" customWidth="1"/>
    <col min="12558" max="12558" width="10.875" style="22" customWidth="1"/>
    <col min="12559" max="12559" width="21.875" style="22" customWidth="1"/>
    <col min="12560" max="12800" width="9" style="22"/>
    <col min="12801" max="12801" width="16.625" style="22" customWidth="1"/>
    <col min="12802" max="12802" width="12" style="22" customWidth="1"/>
    <col min="12803" max="12808" width="9" style="22" customWidth="1"/>
    <col min="12809" max="12812" width="5.25" style="22" customWidth="1"/>
    <col min="12813" max="12813" width="5.875" style="22" customWidth="1"/>
    <col min="12814" max="12814" width="10.875" style="22" customWidth="1"/>
    <col min="12815" max="12815" width="21.875" style="22" customWidth="1"/>
    <col min="12816" max="13056" width="9" style="22"/>
    <col min="13057" max="13057" width="16.625" style="22" customWidth="1"/>
    <col min="13058" max="13058" width="12" style="22" customWidth="1"/>
    <col min="13059" max="13064" width="9" style="22" customWidth="1"/>
    <col min="13065" max="13068" width="5.25" style="22" customWidth="1"/>
    <col min="13069" max="13069" width="5.875" style="22" customWidth="1"/>
    <col min="13070" max="13070" width="10.875" style="22" customWidth="1"/>
    <col min="13071" max="13071" width="21.875" style="22" customWidth="1"/>
    <col min="13072" max="13312" width="9" style="22"/>
    <col min="13313" max="13313" width="16.625" style="22" customWidth="1"/>
    <col min="13314" max="13314" width="12" style="22" customWidth="1"/>
    <col min="13315" max="13320" width="9" style="22" customWidth="1"/>
    <col min="13321" max="13324" width="5.25" style="22" customWidth="1"/>
    <col min="13325" max="13325" width="5.875" style="22" customWidth="1"/>
    <col min="13326" max="13326" width="10.875" style="22" customWidth="1"/>
    <col min="13327" max="13327" width="21.875" style="22" customWidth="1"/>
    <col min="13328" max="13568" width="9" style="22"/>
    <col min="13569" max="13569" width="16.625" style="22" customWidth="1"/>
    <col min="13570" max="13570" width="12" style="22" customWidth="1"/>
    <col min="13571" max="13576" width="9" style="22" customWidth="1"/>
    <col min="13577" max="13580" width="5.25" style="22" customWidth="1"/>
    <col min="13581" max="13581" width="5.875" style="22" customWidth="1"/>
    <col min="13582" max="13582" width="10.875" style="22" customWidth="1"/>
    <col min="13583" max="13583" width="21.875" style="22" customWidth="1"/>
    <col min="13584" max="13824" width="9" style="22"/>
    <col min="13825" max="13825" width="16.625" style="22" customWidth="1"/>
    <col min="13826" max="13826" width="12" style="22" customWidth="1"/>
    <col min="13827" max="13832" width="9" style="22" customWidth="1"/>
    <col min="13833" max="13836" width="5.25" style="22" customWidth="1"/>
    <col min="13837" max="13837" width="5.875" style="22" customWidth="1"/>
    <col min="13838" max="13838" width="10.875" style="22" customWidth="1"/>
    <col min="13839" max="13839" width="21.875" style="22" customWidth="1"/>
    <col min="13840" max="14080" width="9" style="22"/>
    <col min="14081" max="14081" width="16.625" style="22" customWidth="1"/>
    <col min="14082" max="14082" width="12" style="22" customWidth="1"/>
    <col min="14083" max="14088" width="9" style="22" customWidth="1"/>
    <col min="14089" max="14092" width="5.25" style="22" customWidth="1"/>
    <col min="14093" max="14093" width="5.875" style="22" customWidth="1"/>
    <col min="14094" max="14094" width="10.875" style="22" customWidth="1"/>
    <col min="14095" max="14095" width="21.875" style="22" customWidth="1"/>
    <col min="14096" max="14336" width="9" style="22"/>
    <col min="14337" max="14337" width="16.625" style="22" customWidth="1"/>
    <col min="14338" max="14338" width="12" style="22" customWidth="1"/>
    <col min="14339" max="14344" width="9" style="22" customWidth="1"/>
    <col min="14345" max="14348" width="5.25" style="22" customWidth="1"/>
    <col min="14349" max="14349" width="5.875" style="22" customWidth="1"/>
    <col min="14350" max="14350" width="10.875" style="22" customWidth="1"/>
    <col min="14351" max="14351" width="21.875" style="22" customWidth="1"/>
    <col min="14352" max="14592" width="9" style="22"/>
    <col min="14593" max="14593" width="16.625" style="22" customWidth="1"/>
    <col min="14594" max="14594" width="12" style="22" customWidth="1"/>
    <col min="14595" max="14600" width="9" style="22" customWidth="1"/>
    <col min="14601" max="14604" width="5.25" style="22" customWidth="1"/>
    <col min="14605" max="14605" width="5.875" style="22" customWidth="1"/>
    <col min="14606" max="14606" width="10.875" style="22" customWidth="1"/>
    <col min="14607" max="14607" width="21.875" style="22" customWidth="1"/>
    <col min="14608" max="14848" width="9" style="22"/>
    <col min="14849" max="14849" width="16.625" style="22" customWidth="1"/>
    <col min="14850" max="14850" width="12" style="22" customWidth="1"/>
    <col min="14851" max="14856" width="9" style="22" customWidth="1"/>
    <col min="14857" max="14860" width="5.25" style="22" customWidth="1"/>
    <col min="14861" max="14861" width="5.875" style="22" customWidth="1"/>
    <col min="14862" max="14862" width="10.875" style="22" customWidth="1"/>
    <col min="14863" max="14863" width="21.875" style="22" customWidth="1"/>
    <col min="14864" max="15104" width="9" style="22"/>
    <col min="15105" max="15105" width="16.625" style="22" customWidth="1"/>
    <col min="15106" max="15106" width="12" style="22" customWidth="1"/>
    <col min="15107" max="15112" width="9" style="22" customWidth="1"/>
    <col min="15113" max="15116" width="5.25" style="22" customWidth="1"/>
    <col min="15117" max="15117" width="5.875" style="22" customWidth="1"/>
    <col min="15118" max="15118" width="10.875" style="22" customWidth="1"/>
    <col min="15119" max="15119" width="21.875" style="22" customWidth="1"/>
    <col min="15120" max="15360" width="9" style="22"/>
    <col min="15361" max="15361" width="16.625" style="22" customWidth="1"/>
    <col min="15362" max="15362" width="12" style="22" customWidth="1"/>
    <col min="15363" max="15368" width="9" style="22" customWidth="1"/>
    <col min="15369" max="15372" width="5.25" style="22" customWidth="1"/>
    <col min="15373" max="15373" width="5.875" style="22" customWidth="1"/>
    <col min="15374" max="15374" width="10.875" style="22" customWidth="1"/>
    <col min="15375" max="15375" width="21.875" style="22" customWidth="1"/>
    <col min="15376" max="15616" width="9" style="22"/>
    <col min="15617" max="15617" width="16.625" style="22" customWidth="1"/>
    <col min="15618" max="15618" width="12" style="22" customWidth="1"/>
    <col min="15619" max="15624" width="9" style="22" customWidth="1"/>
    <col min="15625" max="15628" width="5.25" style="22" customWidth="1"/>
    <col min="15629" max="15629" width="5.875" style="22" customWidth="1"/>
    <col min="15630" max="15630" width="10.875" style="22" customWidth="1"/>
    <col min="15631" max="15631" width="21.875" style="22" customWidth="1"/>
    <col min="15632" max="15872" width="9" style="22"/>
    <col min="15873" max="15873" width="16.625" style="22" customWidth="1"/>
    <col min="15874" max="15874" width="12" style="22" customWidth="1"/>
    <col min="15875" max="15880" width="9" style="22" customWidth="1"/>
    <col min="15881" max="15884" width="5.25" style="22" customWidth="1"/>
    <col min="15885" max="15885" width="5.875" style="22" customWidth="1"/>
    <col min="15886" max="15886" width="10.875" style="22" customWidth="1"/>
    <col min="15887" max="15887" width="21.875" style="22" customWidth="1"/>
    <col min="15888" max="16128" width="9" style="22"/>
    <col min="16129" max="16129" width="16.625" style="22" customWidth="1"/>
    <col min="16130" max="16130" width="12" style="22" customWidth="1"/>
    <col min="16131" max="16136" width="9" style="22" customWidth="1"/>
    <col min="16137" max="16140" width="5.25" style="22" customWidth="1"/>
    <col min="16141" max="16141" width="5.875" style="22" customWidth="1"/>
    <col min="16142" max="16142" width="10.875" style="22" customWidth="1"/>
    <col min="16143" max="16143" width="21.875" style="22" customWidth="1"/>
    <col min="16144" max="16384" width="9" style="22"/>
  </cols>
  <sheetData>
    <row r="1" spans="1:16" ht="27" customHeight="1" x14ac:dyDescent="0.2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34"/>
      <c r="K1" s="34"/>
      <c r="L1" s="34"/>
      <c r="M1" s="34"/>
      <c r="N1" s="34"/>
      <c r="O1" s="34"/>
    </row>
    <row r="2" spans="1:16" x14ac:dyDescent="0.2">
      <c r="A2" s="45" t="s">
        <v>0</v>
      </c>
      <c r="B2" s="45"/>
      <c r="C2" s="46" t="s">
        <v>1</v>
      </c>
      <c r="D2" s="45" t="s">
        <v>2</v>
      </c>
      <c r="E2" s="45"/>
      <c r="F2" s="45"/>
      <c r="G2" s="45"/>
      <c r="H2" s="45" t="s">
        <v>3</v>
      </c>
      <c r="I2" s="45"/>
      <c r="J2" s="53" t="s">
        <v>4</v>
      </c>
      <c r="K2" s="53"/>
      <c r="L2" s="53"/>
      <c r="M2" s="53"/>
      <c r="N2" s="53" t="s">
        <v>5</v>
      </c>
      <c r="O2" s="53"/>
      <c r="P2" s="53" t="s">
        <v>6</v>
      </c>
    </row>
    <row r="3" spans="1:16" x14ac:dyDescent="0.2">
      <c r="A3" s="45"/>
      <c r="B3" s="45"/>
      <c r="C3" s="47"/>
      <c r="D3" s="35" t="s">
        <v>7</v>
      </c>
      <c r="E3" s="35" t="s">
        <v>8</v>
      </c>
      <c r="F3" s="35" t="s">
        <v>7</v>
      </c>
      <c r="G3" s="35" t="s">
        <v>8</v>
      </c>
      <c r="H3" s="35" t="s">
        <v>9</v>
      </c>
      <c r="I3" s="35" t="s">
        <v>10</v>
      </c>
      <c r="J3" s="37" t="s">
        <v>7</v>
      </c>
      <c r="K3" s="37" t="s">
        <v>8</v>
      </c>
      <c r="L3" s="37" t="s">
        <v>7</v>
      </c>
      <c r="M3" s="37" t="s">
        <v>8</v>
      </c>
      <c r="N3" s="37" t="s">
        <v>9</v>
      </c>
      <c r="O3" s="37" t="s">
        <v>10</v>
      </c>
      <c r="P3" s="53"/>
    </row>
    <row r="4" spans="1:16" s="24" customFormat="1" x14ac:dyDescent="0.2">
      <c r="A4" s="54" t="s">
        <v>11</v>
      </c>
      <c r="B4" s="48" t="s">
        <v>75</v>
      </c>
      <c r="C4" s="2" t="s">
        <v>62</v>
      </c>
      <c r="D4" s="1">
        <v>13</v>
      </c>
      <c r="E4" s="1" t="s">
        <v>12</v>
      </c>
      <c r="F4" s="1">
        <v>2</v>
      </c>
      <c r="G4" s="1" t="s">
        <v>13</v>
      </c>
      <c r="H4" s="1">
        <v>650</v>
      </c>
      <c r="I4" s="1">
        <f>D4*F4*H4</f>
        <v>16900</v>
      </c>
      <c r="J4" s="1"/>
      <c r="K4" s="1" t="s">
        <v>12</v>
      </c>
      <c r="L4" s="1"/>
      <c r="M4" s="1" t="s">
        <v>13</v>
      </c>
      <c r="N4" s="1"/>
      <c r="O4" s="31">
        <f>J4*L4*N4</f>
        <v>0</v>
      </c>
      <c r="P4" s="23"/>
    </row>
    <row r="5" spans="1:16" s="24" customFormat="1" x14ac:dyDescent="0.2">
      <c r="A5" s="55"/>
      <c r="B5" s="49"/>
      <c r="C5" s="2" t="s">
        <v>59</v>
      </c>
      <c r="D5" s="1">
        <v>20</v>
      </c>
      <c r="E5" s="1" t="s">
        <v>12</v>
      </c>
      <c r="F5" s="1">
        <v>1</v>
      </c>
      <c r="G5" s="1" t="s">
        <v>13</v>
      </c>
      <c r="H5" s="1">
        <v>650</v>
      </c>
      <c r="I5" s="1">
        <f t="shared" ref="I5:I7" si="0">D5*F5*H5</f>
        <v>13000</v>
      </c>
      <c r="J5" s="1"/>
      <c r="K5" s="1" t="s">
        <v>12</v>
      </c>
      <c r="L5" s="1"/>
      <c r="M5" s="1" t="s">
        <v>13</v>
      </c>
      <c r="N5" s="1"/>
      <c r="O5" s="31"/>
      <c r="P5" s="23"/>
    </row>
    <row r="6" spans="1:16" s="24" customFormat="1" x14ac:dyDescent="0.2">
      <c r="A6" s="55"/>
      <c r="B6" s="49"/>
      <c r="C6" s="2" t="s">
        <v>60</v>
      </c>
      <c r="D6" s="1">
        <v>2</v>
      </c>
      <c r="E6" s="1" t="s">
        <v>12</v>
      </c>
      <c r="F6" s="1">
        <v>3</v>
      </c>
      <c r="G6" s="1" t="s">
        <v>13</v>
      </c>
      <c r="H6" s="1">
        <v>650</v>
      </c>
      <c r="I6" s="1">
        <f t="shared" si="0"/>
        <v>3900</v>
      </c>
      <c r="J6" s="1"/>
      <c r="K6" s="1" t="s">
        <v>12</v>
      </c>
      <c r="L6" s="1"/>
      <c r="M6" s="1" t="s">
        <v>13</v>
      </c>
      <c r="N6" s="1"/>
      <c r="O6" s="31">
        <f t="shared" ref="O6:O7" si="1">J6*L6*N6</f>
        <v>0</v>
      </c>
      <c r="P6" s="23"/>
    </row>
    <row r="7" spans="1:16" s="24" customFormat="1" x14ac:dyDescent="0.2">
      <c r="A7" s="55"/>
      <c r="B7" s="50"/>
      <c r="C7" s="2" t="s">
        <v>61</v>
      </c>
      <c r="D7" s="1">
        <v>2</v>
      </c>
      <c r="E7" s="1" t="s">
        <v>12</v>
      </c>
      <c r="F7" s="1">
        <v>2</v>
      </c>
      <c r="G7" s="1" t="s">
        <v>13</v>
      </c>
      <c r="H7" s="1">
        <v>650</v>
      </c>
      <c r="I7" s="1">
        <f t="shared" si="0"/>
        <v>2600</v>
      </c>
      <c r="J7" s="1"/>
      <c r="K7" s="1" t="s">
        <v>12</v>
      </c>
      <c r="L7" s="1"/>
      <c r="M7" s="1" t="s">
        <v>13</v>
      </c>
      <c r="N7" s="1"/>
      <c r="O7" s="31">
        <f t="shared" si="1"/>
        <v>0</v>
      </c>
      <c r="P7" s="23"/>
    </row>
    <row r="8" spans="1:16" x14ac:dyDescent="0.2">
      <c r="A8" s="45" t="s">
        <v>14</v>
      </c>
      <c r="B8" s="45"/>
      <c r="C8" s="45"/>
      <c r="D8" s="45"/>
      <c r="E8" s="45"/>
      <c r="F8" s="45"/>
      <c r="G8" s="45"/>
      <c r="H8" s="45"/>
      <c r="I8" s="7">
        <f>SUM(I4:I7)</f>
        <v>36400</v>
      </c>
      <c r="J8" s="8"/>
      <c r="K8" s="8"/>
      <c r="L8" s="8"/>
      <c r="M8" s="8"/>
      <c r="N8" s="8"/>
      <c r="O8" s="9">
        <f>SUM(O4:O7)</f>
        <v>0</v>
      </c>
      <c r="P8" s="25">
        <f>I8-O8</f>
        <v>36400</v>
      </c>
    </row>
    <row r="9" spans="1:16" x14ac:dyDescent="0.2">
      <c r="A9" s="42" t="s">
        <v>15</v>
      </c>
      <c r="B9" s="51" t="s">
        <v>75</v>
      </c>
      <c r="C9" s="36" t="s">
        <v>48</v>
      </c>
      <c r="D9" s="1">
        <v>10</v>
      </c>
      <c r="E9" s="1" t="s">
        <v>16</v>
      </c>
      <c r="F9" s="1">
        <v>1</v>
      </c>
      <c r="G9" s="1" t="s">
        <v>17</v>
      </c>
      <c r="H9" s="1">
        <v>200</v>
      </c>
      <c r="I9" s="1">
        <f>D9*F9*H9</f>
        <v>2000</v>
      </c>
      <c r="J9" s="1"/>
      <c r="K9" s="1"/>
      <c r="L9" s="1"/>
      <c r="M9" s="1"/>
      <c r="N9" s="1"/>
      <c r="O9" s="31">
        <f>J9*L9*N9</f>
        <v>0</v>
      </c>
      <c r="P9" s="10"/>
    </row>
    <row r="10" spans="1:16" x14ac:dyDescent="0.2">
      <c r="A10" s="43"/>
      <c r="B10" s="52"/>
      <c r="C10" s="36" t="s">
        <v>46</v>
      </c>
      <c r="D10" s="1">
        <v>20</v>
      </c>
      <c r="E10" s="1" t="s">
        <v>16</v>
      </c>
      <c r="F10" s="1">
        <v>1</v>
      </c>
      <c r="G10" s="1" t="s">
        <v>17</v>
      </c>
      <c r="H10" s="1">
        <v>188</v>
      </c>
      <c r="I10" s="1">
        <f t="shared" ref="I10:I14" si="2">D10*F10*H10</f>
        <v>3760</v>
      </c>
      <c r="J10" s="1"/>
      <c r="K10" s="1"/>
      <c r="L10" s="1"/>
      <c r="M10" s="1"/>
      <c r="N10" s="1"/>
      <c r="O10" s="31">
        <f t="shared" ref="O10:O14" si="3">J10*L10*N10</f>
        <v>0</v>
      </c>
      <c r="P10" s="10"/>
    </row>
    <row r="11" spans="1:16" x14ac:dyDescent="0.2">
      <c r="A11" s="43"/>
      <c r="B11" s="52"/>
      <c r="C11" s="36" t="s">
        <v>47</v>
      </c>
      <c r="D11" s="1">
        <v>10</v>
      </c>
      <c r="E11" s="1" t="s">
        <v>16</v>
      </c>
      <c r="F11" s="1">
        <v>1</v>
      </c>
      <c r="G11" s="1" t="s">
        <v>17</v>
      </c>
      <c r="H11" s="1">
        <v>200</v>
      </c>
      <c r="I11" s="1">
        <f t="shared" si="2"/>
        <v>2000</v>
      </c>
      <c r="J11" s="1"/>
      <c r="K11" s="1"/>
      <c r="L11" s="1"/>
      <c r="M11" s="1"/>
      <c r="N11" s="1"/>
      <c r="O11" s="31">
        <f t="shared" si="3"/>
        <v>0</v>
      </c>
      <c r="P11" s="15"/>
    </row>
    <row r="12" spans="1:16" x14ac:dyDescent="0.2">
      <c r="A12" s="43"/>
      <c r="B12" s="52"/>
      <c r="C12" s="36" t="s">
        <v>49</v>
      </c>
      <c r="D12" s="1">
        <v>30</v>
      </c>
      <c r="E12" s="1" t="s">
        <v>16</v>
      </c>
      <c r="F12" s="1">
        <v>1</v>
      </c>
      <c r="G12" s="1" t="s">
        <v>17</v>
      </c>
      <c r="H12" s="31">
        <v>128</v>
      </c>
      <c r="I12" s="1">
        <f t="shared" si="2"/>
        <v>3840</v>
      </c>
      <c r="J12" s="1"/>
      <c r="K12" s="1"/>
      <c r="L12" s="1"/>
      <c r="M12" s="1"/>
      <c r="N12" s="1"/>
      <c r="O12" s="31">
        <f t="shared" si="3"/>
        <v>0</v>
      </c>
      <c r="P12" s="14"/>
    </row>
    <row r="13" spans="1:16" x14ac:dyDescent="0.2">
      <c r="A13" s="43"/>
      <c r="B13" s="52"/>
      <c r="C13" s="36" t="s">
        <v>50</v>
      </c>
      <c r="D13" s="1">
        <v>200</v>
      </c>
      <c r="E13" s="1" t="s">
        <v>16</v>
      </c>
      <c r="F13" s="1">
        <v>1</v>
      </c>
      <c r="G13" s="1" t="s">
        <v>17</v>
      </c>
      <c r="H13" s="1">
        <v>200</v>
      </c>
      <c r="I13" s="1">
        <f t="shared" si="2"/>
        <v>40000</v>
      </c>
      <c r="J13" s="1"/>
      <c r="K13" s="1"/>
      <c r="L13" s="1"/>
      <c r="M13" s="1"/>
      <c r="N13" s="1"/>
      <c r="O13" s="31">
        <f t="shared" si="3"/>
        <v>0</v>
      </c>
      <c r="P13" s="14"/>
    </row>
    <row r="14" spans="1:16" x14ac:dyDescent="0.2">
      <c r="A14" s="43"/>
      <c r="B14" s="52"/>
      <c r="C14" s="36" t="s">
        <v>51</v>
      </c>
      <c r="D14" s="1">
        <v>1</v>
      </c>
      <c r="E14" s="1" t="s">
        <v>52</v>
      </c>
      <c r="F14" s="1">
        <v>1</v>
      </c>
      <c r="G14" s="1" t="s">
        <v>33</v>
      </c>
      <c r="H14" s="1">
        <v>10000</v>
      </c>
      <c r="I14" s="1">
        <f t="shared" si="2"/>
        <v>10000</v>
      </c>
      <c r="J14" s="1"/>
      <c r="K14" s="1"/>
      <c r="L14" s="1"/>
      <c r="M14" s="1"/>
      <c r="N14" s="1"/>
      <c r="O14" s="31">
        <f t="shared" si="3"/>
        <v>0</v>
      </c>
      <c r="P14" s="10"/>
    </row>
    <row r="15" spans="1:16" x14ac:dyDescent="0.2">
      <c r="A15" s="45" t="s">
        <v>18</v>
      </c>
      <c r="B15" s="45"/>
      <c r="C15" s="45"/>
      <c r="D15" s="45"/>
      <c r="E15" s="45"/>
      <c r="F15" s="45"/>
      <c r="G15" s="45"/>
      <c r="H15" s="45"/>
      <c r="I15" s="7">
        <f>SUM(I9:I14)</f>
        <v>61600</v>
      </c>
      <c r="J15" s="8"/>
      <c r="K15" s="8"/>
      <c r="L15" s="8"/>
      <c r="M15" s="8"/>
      <c r="N15" s="8"/>
      <c r="O15" s="9">
        <f>SUM(O9:O14)</f>
        <v>0</v>
      </c>
      <c r="P15" s="25">
        <f>I15-O15</f>
        <v>61600</v>
      </c>
    </row>
    <row r="16" spans="1:16" x14ac:dyDescent="0.2">
      <c r="A16" s="60" t="s">
        <v>19</v>
      </c>
      <c r="B16" s="51" t="s">
        <v>55</v>
      </c>
      <c r="C16" s="3" t="s">
        <v>63</v>
      </c>
      <c r="D16" s="4">
        <v>2</v>
      </c>
      <c r="E16" s="4" t="s">
        <v>20</v>
      </c>
      <c r="F16" s="4">
        <v>2</v>
      </c>
      <c r="G16" s="4" t="s">
        <v>21</v>
      </c>
      <c r="H16" s="5">
        <v>350</v>
      </c>
      <c r="I16" s="1">
        <f>D16*F16*H16</f>
        <v>1400</v>
      </c>
      <c r="J16" s="4"/>
      <c r="K16" s="4" t="s">
        <v>20</v>
      </c>
      <c r="L16" s="4"/>
      <c r="M16" s="4" t="s">
        <v>21</v>
      </c>
      <c r="N16" s="5"/>
      <c r="O16" s="1">
        <f>J16*L16*N16</f>
        <v>0</v>
      </c>
      <c r="P16" s="10"/>
    </row>
    <row r="17" spans="1:16" x14ac:dyDescent="0.2">
      <c r="A17" s="60"/>
      <c r="B17" s="52"/>
      <c r="C17" s="3" t="s">
        <v>64</v>
      </c>
      <c r="D17" s="4">
        <v>2</v>
      </c>
      <c r="E17" s="4" t="s">
        <v>20</v>
      </c>
      <c r="F17" s="4">
        <v>2</v>
      </c>
      <c r="G17" s="4" t="s">
        <v>21</v>
      </c>
      <c r="H17" s="5">
        <v>550</v>
      </c>
      <c r="I17" s="1">
        <f t="shared" ref="I17:I23" si="4">D17*F17*H17</f>
        <v>2200</v>
      </c>
      <c r="J17" s="4"/>
      <c r="K17" s="4" t="s">
        <v>20</v>
      </c>
      <c r="L17" s="4"/>
      <c r="M17" s="4" t="s">
        <v>21</v>
      </c>
      <c r="N17" s="5"/>
      <c r="O17" s="1">
        <f t="shared" ref="O17:O23" si="5">J17*L17*N17</f>
        <v>0</v>
      </c>
      <c r="P17" s="10"/>
    </row>
    <row r="18" spans="1:16" x14ac:dyDescent="0.2">
      <c r="A18" s="60"/>
      <c r="B18" s="52"/>
      <c r="C18" s="3" t="s">
        <v>65</v>
      </c>
      <c r="D18" s="4">
        <v>2</v>
      </c>
      <c r="E18" s="4" t="s">
        <v>20</v>
      </c>
      <c r="F18" s="4">
        <v>2</v>
      </c>
      <c r="G18" s="4" t="s">
        <v>21</v>
      </c>
      <c r="H18" s="5">
        <v>650</v>
      </c>
      <c r="I18" s="1">
        <f t="shared" si="4"/>
        <v>2600</v>
      </c>
      <c r="J18" s="4"/>
      <c r="K18" s="4" t="s">
        <v>20</v>
      </c>
      <c r="L18" s="4"/>
      <c r="M18" s="4" t="s">
        <v>21</v>
      </c>
      <c r="N18" s="5"/>
      <c r="O18" s="1">
        <f t="shared" si="5"/>
        <v>0</v>
      </c>
      <c r="P18" s="10"/>
    </row>
    <row r="19" spans="1:16" x14ac:dyDescent="0.2">
      <c r="A19" s="60"/>
      <c r="B19" s="52"/>
      <c r="C19" s="3" t="s">
        <v>66</v>
      </c>
      <c r="D19" s="4">
        <v>2</v>
      </c>
      <c r="E19" s="4" t="s">
        <v>20</v>
      </c>
      <c r="F19" s="4">
        <v>2</v>
      </c>
      <c r="G19" s="4" t="s">
        <v>21</v>
      </c>
      <c r="H19" s="5">
        <v>450</v>
      </c>
      <c r="I19" s="1">
        <f t="shared" si="4"/>
        <v>1800</v>
      </c>
      <c r="J19" s="4"/>
      <c r="K19" s="4" t="s">
        <v>37</v>
      </c>
      <c r="L19" s="4"/>
      <c r="M19" s="4" t="s">
        <v>38</v>
      </c>
      <c r="N19" s="5"/>
      <c r="O19" s="1">
        <f t="shared" si="5"/>
        <v>0</v>
      </c>
      <c r="P19" s="10"/>
    </row>
    <row r="20" spans="1:16" x14ac:dyDescent="0.2">
      <c r="A20" s="60"/>
      <c r="B20" s="52"/>
      <c r="C20" s="3" t="s">
        <v>67</v>
      </c>
      <c r="D20" s="4">
        <v>2</v>
      </c>
      <c r="E20" s="4" t="s">
        <v>20</v>
      </c>
      <c r="F20" s="4">
        <v>2</v>
      </c>
      <c r="G20" s="4" t="s">
        <v>21</v>
      </c>
      <c r="H20" s="5">
        <v>750</v>
      </c>
      <c r="I20" s="1">
        <f t="shared" si="4"/>
        <v>3000</v>
      </c>
      <c r="J20" s="4">
        <v>1</v>
      </c>
      <c r="K20" s="4" t="s">
        <v>37</v>
      </c>
      <c r="L20" s="4">
        <v>1</v>
      </c>
      <c r="M20" s="4" t="s">
        <v>38</v>
      </c>
      <c r="N20" s="5"/>
      <c r="O20" s="1">
        <f t="shared" si="5"/>
        <v>0</v>
      </c>
      <c r="P20" s="10"/>
    </row>
    <row r="21" spans="1:16" x14ac:dyDescent="0.2">
      <c r="A21" s="60"/>
      <c r="B21" s="52"/>
      <c r="C21" s="3" t="s">
        <v>68</v>
      </c>
      <c r="D21" s="4">
        <v>2</v>
      </c>
      <c r="E21" s="4" t="s">
        <v>20</v>
      </c>
      <c r="F21" s="4">
        <v>2</v>
      </c>
      <c r="G21" s="4" t="s">
        <v>21</v>
      </c>
      <c r="H21" s="5">
        <v>850</v>
      </c>
      <c r="I21" s="1">
        <f t="shared" si="4"/>
        <v>3400</v>
      </c>
      <c r="J21" s="4">
        <v>1</v>
      </c>
      <c r="K21" s="4" t="s">
        <v>37</v>
      </c>
      <c r="L21" s="4">
        <v>1</v>
      </c>
      <c r="M21" s="4" t="s">
        <v>38</v>
      </c>
      <c r="N21" s="5"/>
      <c r="O21" s="1">
        <f t="shared" si="5"/>
        <v>0</v>
      </c>
      <c r="P21" s="10"/>
    </row>
    <row r="22" spans="1:16" x14ac:dyDescent="0.2">
      <c r="A22" s="60"/>
      <c r="B22" s="52"/>
      <c r="C22" s="3" t="s">
        <v>69</v>
      </c>
      <c r="D22" s="4">
        <v>1</v>
      </c>
      <c r="E22" s="4" t="s">
        <v>20</v>
      </c>
      <c r="F22" s="4">
        <v>2</v>
      </c>
      <c r="G22" s="4" t="s">
        <v>21</v>
      </c>
      <c r="H22" s="5">
        <v>850</v>
      </c>
      <c r="I22" s="1">
        <f t="shared" si="4"/>
        <v>1700</v>
      </c>
      <c r="J22" s="4"/>
      <c r="K22" s="4"/>
      <c r="L22" s="4"/>
      <c r="M22" s="4"/>
      <c r="N22" s="5"/>
      <c r="O22" s="1"/>
      <c r="P22" s="10"/>
    </row>
    <row r="23" spans="1:16" x14ac:dyDescent="0.2">
      <c r="A23" s="60"/>
      <c r="B23" s="52"/>
      <c r="C23" s="3" t="s">
        <v>71</v>
      </c>
      <c r="D23" s="4">
        <v>1</v>
      </c>
      <c r="E23" s="4" t="s">
        <v>20</v>
      </c>
      <c r="F23" s="4">
        <v>2</v>
      </c>
      <c r="G23" s="4" t="s">
        <v>39</v>
      </c>
      <c r="H23" s="5">
        <v>1200</v>
      </c>
      <c r="I23" s="1">
        <f t="shared" si="4"/>
        <v>2400</v>
      </c>
      <c r="J23" s="4">
        <v>1</v>
      </c>
      <c r="K23" s="4" t="s">
        <v>37</v>
      </c>
      <c r="L23" s="4">
        <v>1</v>
      </c>
      <c r="M23" s="4" t="s">
        <v>38</v>
      </c>
      <c r="N23" s="5"/>
      <c r="O23" s="1">
        <f t="shared" si="5"/>
        <v>0</v>
      </c>
      <c r="P23" s="10"/>
    </row>
    <row r="24" spans="1:16" x14ac:dyDescent="0.2">
      <c r="A24" s="45" t="s">
        <v>22</v>
      </c>
      <c r="B24" s="45"/>
      <c r="C24" s="45"/>
      <c r="D24" s="45"/>
      <c r="E24" s="45"/>
      <c r="F24" s="45"/>
      <c r="G24" s="45"/>
      <c r="H24" s="45"/>
      <c r="I24" s="7">
        <f>SUM(I16:I23)</f>
        <v>18500</v>
      </c>
      <c r="J24" s="11"/>
      <c r="K24" s="11"/>
      <c r="L24" s="11"/>
      <c r="M24" s="11"/>
      <c r="N24" s="11"/>
      <c r="O24" s="11">
        <f>SUM(O16:O23)</f>
        <v>0</v>
      </c>
      <c r="P24" s="25">
        <f>I24-O24</f>
        <v>18500</v>
      </c>
    </row>
    <row r="25" spans="1:16" x14ac:dyDescent="0.2">
      <c r="A25" s="61" t="s">
        <v>23</v>
      </c>
      <c r="B25" s="51" t="s">
        <v>75</v>
      </c>
      <c r="C25" s="2" t="s">
        <v>76</v>
      </c>
      <c r="D25" s="1">
        <v>1</v>
      </c>
      <c r="E25" s="1" t="s">
        <v>24</v>
      </c>
      <c r="F25" s="1">
        <v>1</v>
      </c>
      <c r="G25" s="1" t="s">
        <v>25</v>
      </c>
      <c r="H25" s="1">
        <v>25000</v>
      </c>
      <c r="I25" s="1">
        <f>D25*F25*H25</f>
        <v>25000</v>
      </c>
      <c r="J25" s="1"/>
      <c r="K25" s="1" t="s">
        <v>24</v>
      </c>
      <c r="L25" s="1">
        <v>1</v>
      </c>
      <c r="M25" s="1"/>
      <c r="N25" s="1">
        <v>6000</v>
      </c>
      <c r="O25" s="31">
        <f>J25*L25*N25</f>
        <v>0</v>
      </c>
      <c r="P25" s="10"/>
    </row>
    <row r="26" spans="1:16" x14ac:dyDescent="0.2">
      <c r="A26" s="61"/>
      <c r="B26" s="62"/>
      <c r="C26" s="6"/>
      <c r="D26" s="1"/>
      <c r="E26" s="1"/>
      <c r="F26" s="1"/>
      <c r="G26" s="1"/>
      <c r="H26" s="1"/>
      <c r="I26" s="1">
        <f t="shared" ref="I26" si="6">D26*F26*H26</f>
        <v>0</v>
      </c>
      <c r="J26" s="1"/>
      <c r="K26" s="1" t="s">
        <v>24</v>
      </c>
      <c r="L26" s="1">
        <v>1</v>
      </c>
      <c r="M26" s="1"/>
      <c r="N26" s="1">
        <v>2500</v>
      </c>
      <c r="O26" s="31">
        <f t="shared" ref="O26" si="7">J26*L26*N26</f>
        <v>0</v>
      </c>
      <c r="P26" s="6"/>
    </row>
    <row r="27" spans="1:16" x14ac:dyDescent="0.2">
      <c r="A27" s="45" t="s">
        <v>26</v>
      </c>
      <c r="B27" s="45"/>
      <c r="C27" s="45"/>
      <c r="D27" s="45"/>
      <c r="E27" s="45"/>
      <c r="F27" s="45"/>
      <c r="G27" s="45"/>
      <c r="H27" s="45"/>
      <c r="I27" s="7">
        <f>SUM(I25:I26)</f>
        <v>25000</v>
      </c>
      <c r="J27" s="8"/>
      <c r="K27" s="8"/>
      <c r="L27" s="8"/>
      <c r="M27" s="8"/>
      <c r="N27" s="8"/>
      <c r="O27" s="11">
        <f>SUM(O25:O26)</f>
        <v>0</v>
      </c>
      <c r="P27" s="25">
        <f>I27-O27</f>
        <v>25000</v>
      </c>
    </row>
    <row r="28" spans="1:16" x14ac:dyDescent="0.2">
      <c r="A28" s="54" t="s">
        <v>27</v>
      </c>
      <c r="B28" s="12" t="s">
        <v>11</v>
      </c>
      <c r="C28" s="12" t="s">
        <v>56</v>
      </c>
      <c r="D28" s="4">
        <v>2</v>
      </c>
      <c r="E28" s="3" t="s">
        <v>12</v>
      </c>
      <c r="F28" s="4">
        <v>3</v>
      </c>
      <c r="G28" s="1" t="s">
        <v>13</v>
      </c>
      <c r="H28" s="5">
        <v>650</v>
      </c>
      <c r="I28" s="1">
        <f>D28*F28*H28</f>
        <v>3900</v>
      </c>
      <c r="J28" s="4"/>
      <c r="K28" s="3" t="s">
        <v>42</v>
      </c>
      <c r="L28" s="3"/>
      <c r="M28" s="1" t="s">
        <v>13</v>
      </c>
      <c r="N28" s="5"/>
      <c r="O28" s="1">
        <f>J28*L28*N28</f>
        <v>0</v>
      </c>
      <c r="P28" s="10"/>
    </row>
    <row r="29" spans="1:16" x14ac:dyDescent="0.2">
      <c r="A29" s="55"/>
      <c r="B29" s="12" t="s">
        <v>19</v>
      </c>
      <c r="C29" s="12" t="s">
        <v>57</v>
      </c>
      <c r="D29" s="4">
        <v>1</v>
      </c>
      <c r="E29" s="3" t="s">
        <v>40</v>
      </c>
      <c r="F29" s="4">
        <v>2</v>
      </c>
      <c r="G29" s="1" t="s">
        <v>38</v>
      </c>
      <c r="H29" s="5">
        <v>600</v>
      </c>
      <c r="I29" s="1">
        <f t="shared" ref="I29:I31" si="8">D29*F29*H29</f>
        <v>1200</v>
      </c>
      <c r="J29" s="4"/>
      <c r="K29" s="3"/>
      <c r="L29" s="3"/>
      <c r="M29" s="1"/>
      <c r="N29" s="5"/>
      <c r="O29" s="1"/>
      <c r="P29" s="10"/>
    </row>
    <row r="30" spans="1:16" x14ac:dyDescent="0.2">
      <c r="A30" s="55"/>
      <c r="B30" s="12" t="s">
        <v>19</v>
      </c>
      <c r="C30" s="12" t="s">
        <v>58</v>
      </c>
      <c r="D30" s="4">
        <v>2</v>
      </c>
      <c r="E30" s="3" t="s">
        <v>16</v>
      </c>
      <c r="F30" s="4">
        <v>2</v>
      </c>
      <c r="G30" s="4" t="s">
        <v>33</v>
      </c>
      <c r="H30" s="5">
        <v>100</v>
      </c>
      <c r="I30" s="1">
        <f t="shared" si="8"/>
        <v>400</v>
      </c>
      <c r="J30" s="4"/>
      <c r="K30" s="3" t="s">
        <v>40</v>
      </c>
      <c r="L30" s="4"/>
      <c r="M30" s="4" t="s">
        <v>33</v>
      </c>
      <c r="N30" s="5"/>
      <c r="O30" s="1">
        <f t="shared" ref="O30:O31" si="9">J30*L30*N30</f>
        <v>0</v>
      </c>
      <c r="P30" s="10"/>
    </row>
    <row r="31" spans="1:16" x14ac:dyDescent="0.2">
      <c r="A31" s="55"/>
      <c r="B31" s="12" t="s">
        <v>28</v>
      </c>
      <c r="C31" s="12"/>
      <c r="D31" s="4">
        <v>3</v>
      </c>
      <c r="E31" s="4" t="s">
        <v>16</v>
      </c>
      <c r="F31" s="4">
        <v>4</v>
      </c>
      <c r="G31" s="4" t="s">
        <v>39</v>
      </c>
      <c r="H31" s="5">
        <v>600</v>
      </c>
      <c r="I31" s="1">
        <f t="shared" si="8"/>
        <v>7200</v>
      </c>
      <c r="J31" s="4">
        <v>2</v>
      </c>
      <c r="K31" s="4" t="s">
        <v>40</v>
      </c>
      <c r="L31" s="4">
        <v>5</v>
      </c>
      <c r="M31" s="4" t="s">
        <v>39</v>
      </c>
      <c r="N31" s="5">
        <v>600</v>
      </c>
      <c r="O31" s="31">
        <f t="shared" si="9"/>
        <v>6000</v>
      </c>
      <c r="P31" s="6" t="s">
        <v>43</v>
      </c>
    </row>
    <row r="32" spans="1:16" x14ac:dyDescent="0.2">
      <c r="A32" s="45" t="s">
        <v>29</v>
      </c>
      <c r="B32" s="45"/>
      <c r="C32" s="45"/>
      <c r="D32" s="45"/>
      <c r="E32" s="45"/>
      <c r="F32" s="45"/>
      <c r="G32" s="45"/>
      <c r="H32" s="45"/>
      <c r="I32" s="7">
        <f>SUM(I28:I31)</f>
        <v>12700</v>
      </c>
      <c r="J32" s="8"/>
      <c r="K32" s="8"/>
      <c r="L32" s="8"/>
      <c r="M32" s="8"/>
      <c r="N32" s="8"/>
      <c r="O32" s="11">
        <f>SUM(O28:O31)</f>
        <v>6000</v>
      </c>
      <c r="P32" s="25">
        <f>I32-O32</f>
        <v>6700</v>
      </c>
    </row>
    <row r="33" spans="1:17" x14ac:dyDescent="0.2">
      <c r="A33" s="56" t="s">
        <v>30</v>
      </c>
      <c r="B33" s="56"/>
      <c r="C33" s="56"/>
      <c r="D33" s="56"/>
      <c r="E33" s="56"/>
      <c r="F33" s="56"/>
      <c r="G33" s="56"/>
      <c r="H33" s="56"/>
      <c r="I33" s="13">
        <f>I8+I15+I24+I27+I32</f>
        <v>154200</v>
      </c>
      <c r="J33" s="57" t="s">
        <v>30</v>
      </c>
      <c r="K33" s="58"/>
      <c r="L33" s="58"/>
      <c r="M33" s="58"/>
      <c r="N33" s="59"/>
      <c r="O33" s="13">
        <f>O8+O15+O24+O27+O32</f>
        <v>6000</v>
      </c>
      <c r="P33" s="10"/>
    </row>
    <row r="34" spans="1:17" x14ac:dyDescent="0.2">
      <c r="A34" s="56" t="s">
        <v>36</v>
      </c>
      <c r="B34" s="56"/>
      <c r="C34" s="56"/>
      <c r="D34" s="56"/>
      <c r="E34" s="56"/>
      <c r="F34" s="56"/>
      <c r="G34" s="56"/>
      <c r="H34" s="56"/>
      <c r="I34" s="13">
        <f>I33*0.16</f>
        <v>24672</v>
      </c>
      <c r="J34" s="57" t="s">
        <v>31</v>
      </c>
      <c r="K34" s="58"/>
      <c r="L34" s="58"/>
      <c r="M34" s="58"/>
      <c r="N34" s="59"/>
      <c r="O34" s="13">
        <f>O33*16%</f>
        <v>960</v>
      </c>
      <c r="P34" s="10"/>
    </row>
    <row r="35" spans="1:17" x14ac:dyDescent="0.2">
      <c r="A35" s="56" t="s">
        <v>32</v>
      </c>
      <c r="B35" s="56"/>
      <c r="C35" s="56"/>
      <c r="D35" s="56"/>
      <c r="E35" s="56"/>
      <c r="F35" s="56"/>
      <c r="G35" s="56"/>
      <c r="H35" s="56"/>
      <c r="I35" s="16">
        <f>I33+I34</f>
        <v>178872</v>
      </c>
      <c r="J35" s="57" t="s">
        <v>32</v>
      </c>
      <c r="K35" s="58"/>
      <c r="L35" s="58"/>
      <c r="M35" s="58"/>
      <c r="N35" s="59"/>
      <c r="O35" s="13">
        <f>O33+O34</f>
        <v>6960</v>
      </c>
      <c r="P35" s="25">
        <f>I35-O35</f>
        <v>171912</v>
      </c>
    </row>
    <row r="36" spans="1:17" x14ac:dyDescent="0.2">
      <c r="O36" s="22" t="s">
        <v>34</v>
      </c>
      <c r="P36" s="22" t="s">
        <v>35</v>
      </c>
      <c r="Q36" s="27"/>
    </row>
    <row r="37" spans="1:17" x14ac:dyDescent="0.2">
      <c r="O37" s="28"/>
    </row>
    <row r="39" spans="1:17" x14ac:dyDescent="0.2">
      <c r="O39" s="29"/>
    </row>
  </sheetData>
  <mergeCells count="28">
    <mergeCell ref="A9:A14"/>
    <mergeCell ref="B9:B14"/>
    <mergeCell ref="A1:I1"/>
    <mergeCell ref="A2:B3"/>
    <mergeCell ref="C2:C3"/>
    <mergeCell ref="D2:G2"/>
    <mergeCell ref="H2:I2"/>
    <mergeCell ref="N2:O2"/>
    <mergeCell ref="P2:P3"/>
    <mergeCell ref="A4:A7"/>
    <mergeCell ref="B4:B7"/>
    <mergeCell ref="A8:H8"/>
    <mergeCell ref="J2:M2"/>
    <mergeCell ref="A15:H15"/>
    <mergeCell ref="A16:A23"/>
    <mergeCell ref="B16:B23"/>
    <mergeCell ref="A24:H24"/>
    <mergeCell ref="A25:A26"/>
    <mergeCell ref="B25:B26"/>
    <mergeCell ref="A35:H35"/>
    <mergeCell ref="J35:N35"/>
    <mergeCell ref="A27:H27"/>
    <mergeCell ref="A28:A31"/>
    <mergeCell ref="A32:H32"/>
    <mergeCell ref="A33:H33"/>
    <mergeCell ref="J33:N33"/>
    <mergeCell ref="A34:H34"/>
    <mergeCell ref="J34:N34"/>
  </mergeCells>
  <phoneticPr fontId="7" type="noConversion"/>
  <pageMargins left="0.69930555555555596" right="0.69930555555555596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BB422-7F17-4345-B1B2-62E0B823EEC1}">
  <dimension ref="A1:Q39"/>
  <sheetViews>
    <sheetView tabSelected="1" zoomScaleNormal="100" zoomScaleSheetLayoutView="100" workbookViewId="0">
      <selection activeCell="R30" sqref="R30"/>
    </sheetView>
  </sheetViews>
  <sheetFormatPr defaultColWidth="9" defaultRowHeight="16.5" x14ac:dyDescent="0.2"/>
  <cols>
    <col min="1" max="1" width="8" style="22" bestFit="1" customWidth="1"/>
    <col min="2" max="2" width="17.25" style="22" bestFit="1" customWidth="1"/>
    <col min="3" max="3" width="22.5" style="22" customWidth="1"/>
    <col min="4" max="7" width="6.125" style="22" customWidth="1"/>
    <col min="8" max="8" width="9" style="26" customWidth="1"/>
    <col min="9" max="9" width="11.125" style="22" customWidth="1"/>
    <col min="10" max="13" width="6.125" style="22" hidden="1" customWidth="1"/>
    <col min="14" max="14" width="8.125" style="26" hidden="1" customWidth="1"/>
    <col min="15" max="15" width="11.375" style="22" hidden="1" customWidth="1"/>
    <col min="16" max="16" width="20.625" style="21" hidden="1" customWidth="1"/>
    <col min="17" max="17" width="10.25" style="22" customWidth="1"/>
    <col min="18" max="256" width="9" style="22"/>
    <col min="257" max="257" width="16.625" style="22" customWidth="1"/>
    <col min="258" max="258" width="12" style="22" customWidth="1"/>
    <col min="259" max="264" width="9" style="22" customWidth="1"/>
    <col min="265" max="268" width="5.25" style="22" customWidth="1"/>
    <col min="269" max="269" width="5.875" style="22" customWidth="1"/>
    <col min="270" max="270" width="10.875" style="22" customWidth="1"/>
    <col min="271" max="271" width="21.875" style="22" customWidth="1"/>
    <col min="272" max="512" width="9" style="22"/>
    <col min="513" max="513" width="16.625" style="22" customWidth="1"/>
    <col min="514" max="514" width="12" style="22" customWidth="1"/>
    <col min="515" max="520" width="9" style="22" customWidth="1"/>
    <col min="521" max="524" width="5.25" style="22" customWidth="1"/>
    <col min="525" max="525" width="5.875" style="22" customWidth="1"/>
    <col min="526" max="526" width="10.875" style="22" customWidth="1"/>
    <col min="527" max="527" width="21.875" style="22" customWidth="1"/>
    <col min="528" max="768" width="9" style="22"/>
    <col min="769" max="769" width="16.625" style="22" customWidth="1"/>
    <col min="770" max="770" width="12" style="22" customWidth="1"/>
    <col min="771" max="776" width="9" style="22" customWidth="1"/>
    <col min="777" max="780" width="5.25" style="22" customWidth="1"/>
    <col min="781" max="781" width="5.875" style="22" customWidth="1"/>
    <col min="782" max="782" width="10.875" style="22" customWidth="1"/>
    <col min="783" max="783" width="21.875" style="22" customWidth="1"/>
    <col min="784" max="1024" width="9" style="22"/>
    <col min="1025" max="1025" width="16.625" style="22" customWidth="1"/>
    <col min="1026" max="1026" width="12" style="22" customWidth="1"/>
    <col min="1027" max="1032" width="9" style="22" customWidth="1"/>
    <col min="1033" max="1036" width="5.25" style="22" customWidth="1"/>
    <col min="1037" max="1037" width="5.875" style="22" customWidth="1"/>
    <col min="1038" max="1038" width="10.875" style="22" customWidth="1"/>
    <col min="1039" max="1039" width="21.875" style="22" customWidth="1"/>
    <col min="1040" max="1280" width="9" style="22"/>
    <col min="1281" max="1281" width="16.625" style="22" customWidth="1"/>
    <col min="1282" max="1282" width="12" style="22" customWidth="1"/>
    <col min="1283" max="1288" width="9" style="22" customWidth="1"/>
    <col min="1289" max="1292" width="5.25" style="22" customWidth="1"/>
    <col min="1293" max="1293" width="5.875" style="22" customWidth="1"/>
    <col min="1294" max="1294" width="10.875" style="22" customWidth="1"/>
    <col min="1295" max="1295" width="21.875" style="22" customWidth="1"/>
    <col min="1296" max="1536" width="9" style="22"/>
    <col min="1537" max="1537" width="16.625" style="22" customWidth="1"/>
    <col min="1538" max="1538" width="12" style="22" customWidth="1"/>
    <col min="1539" max="1544" width="9" style="22" customWidth="1"/>
    <col min="1545" max="1548" width="5.25" style="22" customWidth="1"/>
    <col min="1549" max="1549" width="5.875" style="22" customWidth="1"/>
    <col min="1550" max="1550" width="10.875" style="22" customWidth="1"/>
    <col min="1551" max="1551" width="21.875" style="22" customWidth="1"/>
    <col min="1552" max="1792" width="9" style="22"/>
    <col min="1793" max="1793" width="16.625" style="22" customWidth="1"/>
    <col min="1794" max="1794" width="12" style="22" customWidth="1"/>
    <col min="1795" max="1800" width="9" style="22" customWidth="1"/>
    <col min="1801" max="1804" width="5.25" style="22" customWidth="1"/>
    <col min="1805" max="1805" width="5.875" style="22" customWidth="1"/>
    <col min="1806" max="1806" width="10.875" style="22" customWidth="1"/>
    <col min="1807" max="1807" width="21.875" style="22" customWidth="1"/>
    <col min="1808" max="2048" width="9" style="22"/>
    <col min="2049" max="2049" width="16.625" style="22" customWidth="1"/>
    <col min="2050" max="2050" width="12" style="22" customWidth="1"/>
    <col min="2051" max="2056" width="9" style="22" customWidth="1"/>
    <col min="2057" max="2060" width="5.25" style="22" customWidth="1"/>
    <col min="2061" max="2061" width="5.875" style="22" customWidth="1"/>
    <col min="2062" max="2062" width="10.875" style="22" customWidth="1"/>
    <col min="2063" max="2063" width="21.875" style="22" customWidth="1"/>
    <col min="2064" max="2304" width="9" style="22"/>
    <col min="2305" max="2305" width="16.625" style="22" customWidth="1"/>
    <col min="2306" max="2306" width="12" style="22" customWidth="1"/>
    <col min="2307" max="2312" width="9" style="22" customWidth="1"/>
    <col min="2313" max="2316" width="5.25" style="22" customWidth="1"/>
    <col min="2317" max="2317" width="5.875" style="22" customWidth="1"/>
    <col min="2318" max="2318" width="10.875" style="22" customWidth="1"/>
    <col min="2319" max="2319" width="21.875" style="22" customWidth="1"/>
    <col min="2320" max="2560" width="9" style="22"/>
    <col min="2561" max="2561" width="16.625" style="22" customWidth="1"/>
    <col min="2562" max="2562" width="12" style="22" customWidth="1"/>
    <col min="2563" max="2568" width="9" style="22" customWidth="1"/>
    <col min="2569" max="2572" width="5.25" style="22" customWidth="1"/>
    <col min="2573" max="2573" width="5.875" style="22" customWidth="1"/>
    <col min="2574" max="2574" width="10.875" style="22" customWidth="1"/>
    <col min="2575" max="2575" width="21.875" style="22" customWidth="1"/>
    <col min="2576" max="2816" width="9" style="22"/>
    <col min="2817" max="2817" width="16.625" style="22" customWidth="1"/>
    <col min="2818" max="2818" width="12" style="22" customWidth="1"/>
    <col min="2819" max="2824" width="9" style="22" customWidth="1"/>
    <col min="2825" max="2828" width="5.25" style="22" customWidth="1"/>
    <col min="2829" max="2829" width="5.875" style="22" customWidth="1"/>
    <col min="2830" max="2830" width="10.875" style="22" customWidth="1"/>
    <col min="2831" max="2831" width="21.875" style="22" customWidth="1"/>
    <col min="2832" max="3072" width="9" style="22"/>
    <col min="3073" max="3073" width="16.625" style="22" customWidth="1"/>
    <col min="3074" max="3074" width="12" style="22" customWidth="1"/>
    <col min="3075" max="3080" width="9" style="22" customWidth="1"/>
    <col min="3081" max="3084" width="5.25" style="22" customWidth="1"/>
    <col min="3085" max="3085" width="5.875" style="22" customWidth="1"/>
    <col min="3086" max="3086" width="10.875" style="22" customWidth="1"/>
    <col min="3087" max="3087" width="21.875" style="22" customWidth="1"/>
    <col min="3088" max="3328" width="9" style="22"/>
    <col min="3329" max="3329" width="16.625" style="22" customWidth="1"/>
    <col min="3330" max="3330" width="12" style="22" customWidth="1"/>
    <col min="3331" max="3336" width="9" style="22" customWidth="1"/>
    <col min="3337" max="3340" width="5.25" style="22" customWidth="1"/>
    <col min="3341" max="3341" width="5.875" style="22" customWidth="1"/>
    <col min="3342" max="3342" width="10.875" style="22" customWidth="1"/>
    <col min="3343" max="3343" width="21.875" style="22" customWidth="1"/>
    <col min="3344" max="3584" width="9" style="22"/>
    <col min="3585" max="3585" width="16.625" style="22" customWidth="1"/>
    <col min="3586" max="3586" width="12" style="22" customWidth="1"/>
    <col min="3587" max="3592" width="9" style="22" customWidth="1"/>
    <col min="3593" max="3596" width="5.25" style="22" customWidth="1"/>
    <col min="3597" max="3597" width="5.875" style="22" customWidth="1"/>
    <col min="3598" max="3598" width="10.875" style="22" customWidth="1"/>
    <col min="3599" max="3599" width="21.875" style="22" customWidth="1"/>
    <col min="3600" max="3840" width="9" style="22"/>
    <col min="3841" max="3841" width="16.625" style="22" customWidth="1"/>
    <col min="3842" max="3842" width="12" style="22" customWidth="1"/>
    <col min="3843" max="3848" width="9" style="22" customWidth="1"/>
    <col min="3849" max="3852" width="5.25" style="22" customWidth="1"/>
    <col min="3853" max="3853" width="5.875" style="22" customWidth="1"/>
    <col min="3854" max="3854" width="10.875" style="22" customWidth="1"/>
    <col min="3855" max="3855" width="21.875" style="22" customWidth="1"/>
    <col min="3856" max="4096" width="9" style="22"/>
    <col min="4097" max="4097" width="16.625" style="22" customWidth="1"/>
    <col min="4098" max="4098" width="12" style="22" customWidth="1"/>
    <col min="4099" max="4104" width="9" style="22" customWidth="1"/>
    <col min="4105" max="4108" width="5.25" style="22" customWidth="1"/>
    <col min="4109" max="4109" width="5.875" style="22" customWidth="1"/>
    <col min="4110" max="4110" width="10.875" style="22" customWidth="1"/>
    <col min="4111" max="4111" width="21.875" style="22" customWidth="1"/>
    <col min="4112" max="4352" width="9" style="22"/>
    <col min="4353" max="4353" width="16.625" style="22" customWidth="1"/>
    <col min="4354" max="4354" width="12" style="22" customWidth="1"/>
    <col min="4355" max="4360" width="9" style="22" customWidth="1"/>
    <col min="4361" max="4364" width="5.25" style="22" customWidth="1"/>
    <col min="4365" max="4365" width="5.875" style="22" customWidth="1"/>
    <col min="4366" max="4366" width="10.875" style="22" customWidth="1"/>
    <col min="4367" max="4367" width="21.875" style="22" customWidth="1"/>
    <col min="4368" max="4608" width="9" style="22"/>
    <col min="4609" max="4609" width="16.625" style="22" customWidth="1"/>
    <col min="4610" max="4610" width="12" style="22" customWidth="1"/>
    <col min="4611" max="4616" width="9" style="22" customWidth="1"/>
    <col min="4617" max="4620" width="5.25" style="22" customWidth="1"/>
    <col min="4621" max="4621" width="5.875" style="22" customWidth="1"/>
    <col min="4622" max="4622" width="10.875" style="22" customWidth="1"/>
    <col min="4623" max="4623" width="21.875" style="22" customWidth="1"/>
    <col min="4624" max="4864" width="9" style="22"/>
    <col min="4865" max="4865" width="16.625" style="22" customWidth="1"/>
    <col min="4866" max="4866" width="12" style="22" customWidth="1"/>
    <col min="4867" max="4872" width="9" style="22" customWidth="1"/>
    <col min="4873" max="4876" width="5.25" style="22" customWidth="1"/>
    <col min="4877" max="4877" width="5.875" style="22" customWidth="1"/>
    <col min="4878" max="4878" width="10.875" style="22" customWidth="1"/>
    <col min="4879" max="4879" width="21.875" style="22" customWidth="1"/>
    <col min="4880" max="5120" width="9" style="22"/>
    <col min="5121" max="5121" width="16.625" style="22" customWidth="1"/>
    <col min="5122" max="5122" width="12" style="22" customWidth="1"/>
    <col min="5123" max="5128" width="9" style="22" customWidth="1"/>
    <col min="5129" max="5132" width="5.25" style="22" customWidth="1"/>
    <col min="5133" max="5133" width="5.875" style="22" customWidth="1"/>
    <col min="5134" max="5134" width="10.875" style="22" customWidth="1"/>
    <col min="5135" max="5135" width="21.875" style="22" customWidth="1"/>
    <col min="5136" max="5376" width="9" style="22"/>
    <col min="5377" max="5377" width="16.625" style="22" customWidth="1"/>
    <col min="5378" max="5378" width="12" style="22" customWidth="1"/>
    <col min="5379" max="5384" width="9" style="22" customWidth="1"/>
    <col min="5385" max="5388" width="5.25" style="22" customWidth="1"/>
    <col min="5389" max="5389" width="5.875" style="22" customWidth="1"/>
    <col min="5390" max="5390" width="10.875" style="22" customWidth="1"/>
    <col min="5391" max="5391" width="21.875" style="22" customWidth="1"/>
    <col min="5392" max="5632" width="9" style="22"/>
    <col min="5633" max="5633" width="16.625" style="22" customWidth="1"/>
    <col min="5634" max="5634" width="12" style="22" customWidth="1"/>
    <col min="5635" max="5640" width="9" style="22" customWidth="1"/>
    <col min="5641" max="5644" width="5.25" style="22" customWidth="1"/>
    <col min="5645" max="5645" width="5.875" style="22" customWidth="1"/>
    <col min="5646" max="5646" width="10.875" style="22" customWidth="1"/>
    <col min="5647" max="5647" width="21.875" style="22" customWidth="1"/>
    <col min="5648" max="5888" width="9" style="22"/>
    <col min="5889" max="5889" width="16.625" style="22" customWidth="1"/>
    <col min="5890" max="5890" width="12" style="22" customWidth="1"/>
    <col min="5891" max="5896" width="9" style="22" customWidth="1"/>
    <col min="5897" max="5900" width="5.25" style="22" customWidth="1"/>
    <col min="5901" max="5901" width="5.875" style="22" customWidth="1"/>
    <col min="5902" max="5902" width="10.875" style="22" customWidth="1"/>
    <col min="5903" max="5903" width="21.875" style="22" customWidth="1"/>
    <col min="5904" max="6144" width="9" style="22"/>
    <col min="6145" max="6145" width="16.625" style="22" customWidth="1"/>
    <col min="6146" max="6146" width="12" style="22" customWidth="1"/>
    <col min="6147" max="6152" width="9" style="22" customWidth="1"/>
    <col min="6153" max="6156" width="5.25" style="22" customWidth="1"/>
    <col min="6157" max="6157" width="5.875" style="22" customWidth="1"/>
    <col min="6158" max="6158" width="10.875" style="22" customWidth="1"/>
    <col min="6159" max="6159" width="21.875" style="22" customWidth="1"/>
    <col min="6160" max="6400" width="9" style="22"/>
    <col min="6401" max="6401" width="16.625" style="22" customWidth="1"/>
    <col min="6402" max="6402" width="12" style="22" customWidth="1"/>
    <col min="6403" max="6408" width="9" style="22" customWidth="1"/>
    <col min="6409" max="6412" width="5.25" style="22" customWidth="1"/>
    <col min="6413" max="6413" width="5.875" style="22" customWidth="1"/>
    <col min="6414" max="6414" width="10.875" style="22" customWidth="1"/>
    <col min="6415" max="6415" width="21.875" style="22" customWidth="1"/>
    <col min="6416" max="6656" width="9" style="22"/>
    <col min="6657" max="6657" width="16.625" style="22" customWidth="1"/>
    <col min="6658" max="6658" width="12" style="22" customWidth="1"/>
    <col min="6659" max="6664" width="9" style="22" customWidth="1"/>
    <col min="6665" max="6668" width="5.25" style="22" customWidth="1"/>
    <col min="6669" max="6669" width="5.875" style="22" customWidth="1"/>
    <col min="6670" max="6670" width="10.875" style="22" customWidth="1"/>
    <col min="6671" max="6671" width="21.875" style="22" customWidth="1"/>
    <col min="6672" max="6912" width="9" style="22"/>
    <col min="6913" max="6913" width="16.625" style="22" customWidth="1"/>
    <col min="6914" max="6914" width="12" style="22" customWidth="1"/>
    <col min="6915" max="6920" width="9" style="22" customWidth="1"/>
    <col min="6921" max="6924" width="5.25" style="22" customWidth="1"/>
    <col min="6925" max="6925" width="5.875" style="22" customWidth="1"/>
    <col min="6926" max="6926" width="10.875" style="22" customWidth="1"/>
    <col min="6927" max="6927" width="21.875" style="22" customWidth="1"/>
    <col min="6928" max="7168" width="9" style="22"/>
    <col min="7169" max="7169" width="16.625" style="22" customWidth="1"/>
    <col min="7170" max="7170" width="12" style="22" customWidth="1"/>
    <col min="7171" max="7176" width="9" style="22" customWidth="1"/>
    <col min="7177" max="7180" width="5.25" style="22" customWidth="1"/>
    <col min="7181" max="7181" width="5.875" style="22" customWidth="1"/>
    <col min="7182" max="7182" width="10.875" style="22" customWidth="1"/>
    <col min="7183" max="7183" width="21.875" style="22" customWidth="1"/>
    <col min="7184" max="7424" width="9" style="22"/>
    <col min="7425" max="7425" width="16.625" style="22" customWidth="1"/>
    <col min="7426" max="7426" width="12" style="22" customWidth="1"/>
    <col min="7427" max="7432" width="9" style="22" customWidth="1"/>
    <col min="7433" max="7436" width="5.25" style="22" customWidth="1"/>
    <col min="7437" max="7437" width="5.875" style="22" customWidth="1"/>
    <col min="7438" max="7438" width="10.875" style="22" customWidth="1"/>
    <col min="7439" max="7439" width="21.875" style="22" customWidth="1"/>
    <col min="7440" max="7680" width="9" style="22"/>
    <col min="7681" max="7681" width="16.625" style="22" customWidth="1"/>
    <col min="7682" max="7682" width="12" style="22" customWidth="1"/>
    <col min="7683" max="7688" width="9" style="22" customWidth="1"/>
    <col min="7689" max="7692" width="5.25" style="22" customWidth="1"/>
    <col min="7693" max="7693" width="5.875" style="22" customWidth="1"/>
    <col min="7694" max="7694" width="10.875" style="22" customWidth="1"/>
    <col min="7695" max="7695" width="21.875" style="22" customWidth="1"/>
    <col min="7696" max="7936" width="9" style="22"/>
    <col min="7937" max="7937" width="16.625" style="22" customWidth="1"/>
    <col min="7938" max="7938" width="12" style="22" customWidth="1"/>
    <col min="7939" max="7944" width="9" style="22" customWidth="1"/>
    <col min="7945" max="7948" width="5.25" style="22" customWidth="1"/>
    <col min="7949" max="7949" width="5.875" style="22" customWidth="1"/>
    <col min="7950" max="7950" width="10.875" style="22" customWidth="1"/>
    <col min="7951" max="7951" width="21.875" style="22" customWidth="1"/>
    <col min="7952" max="8192" width="9" style="22"/>
    <col min="8193" max="8193" width="16.625" style="22" customWidth="1"/>
    <col min="8194" max="8194" width="12" style="22" customWidth="1"/>
    <col min="8195" max="8200" width="9" style="22" customWidth="1"/>
    <col min="8201" max="8204" width="5.25" style="22" customWidth="1"/>
    <col min="8205" max="8205" width="5.875" style="22" customWidth="1"/>
    <col min="8206" max="8206" width="10.875" style="22" customWidth="1"/>
    <col min="8207" max="8207" width="21.875" style="22" customWidth="1"/>
    <col min="8208" max="8448" width="9" style="22"/>
    <col min="8449" max="8449" width="16.625" style="22" customWidth="1"/>
    <col min="8450" max="8450" width="12" style="22" customWidth="1"/>
    <col min="8451" max="8456" width="9" style="22" customWidth="1"/>
    <col min="8457" max="8460" width="5.25" style="22" customWidth="1"/>
    <col min="8461" max="8461" width="5.875" style="22" customWidth="1"/>
    <col min="8462" max="8462" width="10.875" style="22" customWidth="1"/>
    <col min="8463" max="8463" width="21.875" style="22" customWidth="1"/>
    <col min="8464" max="8704" width="9" style="22"/>
    <col min="8705" max="8705" width="16.625" style="22" customWidth="1"/>
    <col min="8706" max="8706" width="12" style="22" customWidth="1"/>
    <col min="8707" max="8712" width="9" style="22" customWidth="1"/>
    <col min="8713" max="8716" width="5.25" style="22" customWidth="1"/>
    <col min="8717" max="8717" width="5.875" style="22" customWidth="1"/>
    <col min="8718" max="8718" width="10.875" style="22" customWidth="1"/>
    <col min="8719" max="8719" width="21.875" style="22" customWidth="1"/>
    <col min="8720" max="8960" width="9" style="22"/>
    <col min="8961" max="8961" width="16.625" style="22" customWidth="1"/>
    <col min="8962" max="8962" width="12" style="22" customWidth="1"/>
    <col min="8963" max="8968" width="9" style="22" customWidth="1"/>
    <col min="8969" max="8972" width="5.25" style="22" customWidth="1"/>
    <col min="8973" max="8973" width="5.875" style="22" customWidth="1"/>
    <col min="8974" max="8974" width="10.875" style="22" customWidth="1"/>
    <col min="8975" max="8975" width="21.875" style="22" customWidth="1"/>
    <col min="8976" max="9216" width="9" style="22"/>
    <col min="9217" max="9217" width="16.625" style="22" customWidth="1"/>
    <col min="9218" max="9218" width="12" style="22" customWidth="1"/>
    <col min="9219" max="9224" width="9" style="22" customWidth="1"/>
    <col min="9225" max="9228" width="5.25" style="22" customWidth="1"/>
    <col min="9229" max="9229" width="5.875" style="22" customWidth="1"/>
    <col min="9230" max="9230" width="10.875" style="22" customWidth="1"/>
    <col min="9231" max="9231" width="21.875" style="22" customWidth="1"/>
    <col min="9232" max="9472" width="9" style="22"/>
    <col min="9473" max="9473" width="16.625" style="22" customWidth="1"/>
    <col min="9474" max="9474" width="12" style="22" customWidth="1"/>
    <col min="9475" max="9480" width="9" style="22" customWidth="1"/>
    <col min="9481" max="9484" width="5.25" style="22" customWidth="1"/>
    <col min="9485" max="9485" width="5.875" style="22" customWidth="1"/>
    <col min="9486" max="9486" width="10.875" style="22" customWidth="1"/>
    <col min="9487" max="9487" width="21.875" style="22" customWidth="1"/>
    <col min="9488" max="9728" width="9" style="22"/>
    <col min="9729" max="9729" width="16.625" style="22" customWidth="1"/>
    <col min="9730" max="9730" width="12" style="22" customWidth="1"/>
    <col min="9731" max="9736" width="9" style="22" customWidth="1"/>
    <col min="9737" max="9740" width="5.25" style="22" customWidth="1"/>
    <col min="9741" max="9741" width="5.875" style="22" customWidth="1"/>
    <col min="9742" max="9742" width="10.875" style="22" customWidth="1"/>
    <col min="9743" max="9743" width="21.875" style="22" customWidth="1"/>
    <col min="9744" max="9984" width="9" style="22"/>
    <col min="9985" max="9985" width="16.625" style="22" customWidth="1"/>
    <col min="9986" max="9986" width="12" style="22" customWidth="1"/>
    <col min="9987" max="9992" width="9" style="22" customWidth="1"/>
    <col min="9993" max="9996" width="5.25" style="22" customWidth="1"/>
    <col min="9997" max="9997" width="5.875" style="22" customWidth="1"/>
    <col min="9998" max="9998" width="10.875" style="22" customWidth="1"/>
    <col min="9999" max="9999" width="21.875" style="22" customWidth="1"/>
    <col min="10000" max="10240" width="9" style="22"/>
    <col min="10241" max="10241" width="16.625" style="22" customWidth="1"/>
    <col min="10242" max="10242" width="12" style="22" customWidth="1"/>
    <col min="10243" max="10248" width="9" style="22" customWidth="1"/>
    <col min="10249" max="10252" width="5.25" style="22" customWidth="1"/>
    <col min="10253" max="10253" width="5.875" style="22" customWidth="1"/>
    <col min="10254" max="10254" width="10.875" style="22" customWidth="1"/>
    <col min="10255" max="10255" width="21.875" style="22" customWidth="1"/>
    <col min="10256" max="10496" width="9" style="22"/>
    <col min="10497" max="10497" width="16.625" style="22" customWidth="1"/>
    <col min="10498" max="10498" width="12" style="22" customWidth="1"/>
    <col min="10499" max="10504" width="9" style="22" customWidth="1"/>
    <col min="10505" max="10508" width="5.25" style="22" customWidth="1"/>
    <col min="10509" max="10509" width="5.875" style="22" customWidth="1"/>
    <col min="10510" max="10510" width="10.875" style="22" customWidth="1"/>
    <col min="10511" max="10511" width="21.875" style="22" customWidth="1"/>
    <col min="10512" max="10752" width="9" style="22"/>
    <col min="10753" max="10753" width="16.625" style="22" customWidth="1"/>
    <col min="10754" max="10754" width="12" style="22" customWidth="1"/>
    <col min="10755" max="10760" width="9" style="22" customWidth="1"/>
    <col min="10761" max="10764" width="5.25" style="22" customWidth="1"/>
    <col min="10765" max="10765" width="5.875" style="22" customWidth="1"/>
    <col min="10766" max="10766" width="10.875" style="22" customWidth="1"/>
    <col min="10767" max="10767" width="21.875" style="22" customWidth="1"/>
    <col min="10768" max="11008" width="9" style="22"/>
    <col min="11009" max="11009" width="16.625" style="22" customWidth="1"/>
    <col min="11010" max="11010" width="12" style="22" customWidth="1"/>
    <col min="11011" max="11016" width="9" style="22" customWidth="1"/>
    <col min="11017" max="11020" width="5.25" style="22" customWidth="1"/>
    <col min="11021" max="11021" width="5.875" style="22" customWidth="1"/>
    <col min="11022" max="11022" width="10.875" style="22" customWidth="1"/>
    <col min="11023" max="11023" width="21.875" style="22" customWidth="1"/>
    <col min="11024" max="11264" width="9" style="22"/>
    <col min="11265" max="11265" width="16.625" style="22" customWidth="1"/>
    <col min="11266" max="11266" width="12" style="22" customWidth="1"/>
    <col min="11267" max="11272" width="9" style="22" customWidth="1"/>
    <col min="11273" max="11276" width="5.25" style="22" customWidth="1"/>
    <col min="11277" max="11277" width="5.875" style="22" customWidth="1"/>
    <col min="11278" max="11278" width="10.875" style="22" customWidth="1"/>
    <col min="11279" max="11279" width="21.875" style="22" customWidth="1"/>
    <col min="11280" max="11520" width="9" style="22"/>
    <col min="11521" max="11521" width="16.625" style="22" customWidth="1"/>
    <col min="11522" max="11522" width="12" style="22" customWidth="1"/>
    <col min="11523" max="11528" width="9" style="22" customWidth="1"/>
    <col min="11529" max="11532" width="5.25" style="22" customWidth="1"/>
    <col min="11533" max="11533" width="5.875" style="22" customWidth="1"/>
    <col min="11534" max="11534" width="10.875" style="22" customWidth="1"/>
    <col min="11535" max="11535" width="21.875" style="22" customWidth="1"/>
    <col min="11536" max="11776" width="9" style="22"/>
    <col min="11777" max="11777" width="16.625" style="22" customWidth="1"/>
    <col min="11778" max="11778" width="12" style="22" customWidth="1"/>
    <col min="11779" max="11784" width="9" style="22" customWidth="1"/>
    <col min="11785" max="11788" width="5.25" style="22" customWidth="1"/>
    <col min="11789" max="11789" width="5.875" style="22" customWidth="1"/>
    <col min="11790" max="11790" width="10.875" style="22" customWidth="1"/>
    <col min="11791" max="11791" width="21.875" style="22" customWidth="1"/>
    <col min="11792" max="12032" width="9" style="22"/>
    <col min="12033" max="12033" width="16.625" style="22" customWidth="1"/>
    <col min="12034" max="12034" width="12" style="22" customWidth="1"/>
    <col min="12035" max="12040" width="9" style="22" customWidth="1"/>
    <col min="12041" max="12044" width="5.25" style="22" customWidth="1"/>
    <col min="12045" max="12045" width="5.875" style="22" customWidth="1"/>
    <col min="12046" max="12046" width="10.875" style="22" customWidth="1"/>
    <col min="12047" max="12047" width="21.875" style="22" customWidth="1"/>
    <col min="12048" max="12288" width="9" style="22"/>
    <col min="12289" max="12289" width="16.625" style="22" customWidth="1"/>
    <col min="12290" max="12290" width="12" style="22" customWidth="1"/>
    <col min="12291" max="12296" width="9" style="22" customWidth="1"/>
    <col min="12297" max="12300" width="5.25" style="22" customWidth="1"/>
    <col min="12301" max="12301" width="5.875" style="22" customWidth="1"/>
    <col min="12302" max="12302" width="10.875" style="22" customWidth="1"/>
    <col min="12303" max="12303" width="21.875" style="22" customWidth="1"/>
    <col min="12304" max="12544" width="9" style="22"/>
    <col min="12545" max="12545" width="16.625" style="22" customWidth="1"/>
    <col min="12546" max="12546" width="12" style="22" customWidth="1"/>
    <col min="12547" max="12552" width="9" style="22" customWidth="1"/>
    <col min="12553" max="12556" width="5.25" style="22" customWidth="1"/>
    <col min="12557" max="12557" width="5.875" style="22" customWidth="1"/>
    <col min="12558" max="12558" width="10.875" style="22" customWidth="1"/>
    <col min="12559" max="12559" width="21.875" style="22" customWidth="1"/>
    <col min="12560" max="12800" width="9" style="22"/>
    <col min="12801" max="12801" width="16.625" style="22" customWidth="1"/>
    <col min="12802" max="12802" width="12" style="22" customWidth="1"/>
    <col min="12803" max="12808" width="9" style="22" customWidth="1"/>
    <col min="12809" max="12812" width="5.25" style="22" customWidth="1"/>
    <col min="12813" max="12813" width="5.875" style="22" customWidth="1"/>
    <col min="12814" max="12814" width="10.875" style="22" customWidth="1"/>
    <col min="12815" max="12815" width="21.875" style="22" customWidth="1"/>
    <col min="12816" max="13056" width="9" style="22"/>
    <col min="13057" max="13057" width="16.625" style="22" customWidth="1"/>
    <col min="13058" max="13058" width="12" style="22" customWidth="1"/>
    <col min="13059" max="13064" width="9" style="22" customWidth="1"/>
    <col min="13065" max="13068" width="5.25" style="22" customWidth="1"/>
    <col min="13069" max="13069" width="5.875" style="22" customWidth="1"/>
    <col min="13070" max="13070" width="10.875" style="22" customWidth="1"/>
    <col min="13071" max="13071" width="21.875" style="22" customWidth="1"/>
    <col min="13072" max="13312" width="9" style="22"/>
    <col min="13313" max="13313" width="16.625" style="22" customWidth="1"/>
    <col min="13314" max="13314" width="12" style="22" customWidth="1"/>
    <col min="13315" max="13320" width="9" style="22" customWidth="1"/>
    <col min="13321" max="13324" width="5.25" style="22" customWidth="1"/>
    <col min="13325" max="13325" width="5.875" style="22" customWidth="1"/>
    <col min="13326" max="13326" width="10.875" style="22" customWidth="1"/>
    <col min="13327" max="13327" width="21.875" style="22" customWidth="1"/>
    <col min="13328" max="13568" width="9" style="22"/>
    <col min="13569" max="13569" width="16.625" style="22" customWidth="1"/>
    <col min="13570" max="13570" width="12" style="22" customWidth="1"/>
    <col min="13571" max="13576" width="9" style="22" customWidth="1"/>
    <col min="13577" max="13580" width="5.25" style="22" customWidth="1"/>
    <col min="13581" max="13581" width="5.875" style="22" customWidth="1"/>
    <col min="13582" max="13582" width="10.875" style="22" customWidth="1"/>
    <col min="13583" max="13583" width="21.875" style="22" customWidth="1"/>
    <col min="13584" max="13824" width="9" style="22"/>
    <col min="13825" max="13825" width="16.625" style="22" customWidth="1"/>
    <col min="13826" max="13826" width="12" style="22" customWidth="1"/>
    <col min="13827" max="13832" width="9" style="22" customWidth="1"/>
    <col min="13833" max="13836" width="5.25" style="22" customWidth="1"/>
    <col min="13837" max="13837" width="5.875" style="22" customWidth="1"/>
    <col min="13838" max="13838" width="10.875" style="22" customWidth="1"/>
    <col min="13839" max="13839" width="21.875" style="22" customWidth="1"/>
    <col min="13840" max="14080" width="9" style="22"/>
    <col min="14081" max="14081" width="16.625" style="22" customWidth="1"/>
    <col min="14082" max="14082" width="12" style="22" customWidth="1"/>
    <col min="14083" max="14088" width="9" style="22" customWidth="1"/>
    <col min="14089" max="14092" width="5.25" style="22" customWidth="1"/>
    <col min="14093" max="14093" width="5.875" style="22" customWidth="1"/>
    <col min="14094" max="14094" width="10.875" style="22" customWidth="1"/>
    <col min="14095" max="14095" width="21.875" style="22" customWidth="1"/>
    <col min="14096" max="14336" width="9" style="22"/>
    <col min="14337" max="14337" width="16.625" style="22" customWidth="1"/>
    <col min="14338" max="14338" width="12" style="22" customWidth="1"/>
    <col min="14339" max="14344" width="9" style="22" customWidth="1"/>
    <col min="14345" max="14348" width="5.25" style="22" customWidth="1"/>
    <col min="14349" max="14349" width="5.875" style="22" customWidth="1"/>
    <col min="14350" max="14350" width="10.875" style="22" customWidth="1"/>
    <col min="14351" max="14351" width="21.875" style="22" customWidth="1"/>
    <col min="14352" max="14592" width="9" style="22"/>
    <col min="14593" max="14593" width="16.625" style="22" customWidth="1"/>
    <col min="14594" max="14594" width="12" style="22" customWidth="1"/>
    <col min="14595" max="14600" width="9" style="22" customWidth="1"/>
    <col min="14601" max="14604" width="5.25" style="22" customWidth="1"/>
    <col min="14605" max="14605" width="5.875" style="22" customWidth="1"/>
    <col min="14606" max="14606" width="10.875" style="22" customWidth="1"/>
    <col min="14607" max="14607" width="21.875" style="22" customWidth="1"/>
    <col min="14608" max="14848" width="9" style="22"/>
    <col min="14849" max="14849" width="16.625" style="22" customWidth="1"/>
    <col min="14850" max="14850" width="12" style="22" customWidth="1"/>
    <col min="14851" max="14856" width="9" style="22" customWidth="1"/>
    <col min="14857" max="14860" width="5.25" style="22" customWidth="1"/>
    <col min="14861" max="14861" width="5.875" style="22" customWidth="1"/>
    <col min="14862" max="14862" width="10.875" style="22" customWidth="1"/>
    <col min="14863" max="14863" width="21.875" style="22" customWidth="1"/>
    <col min="14864" max="15104" width="9" style="22"/>
    <col min="15105" max="15105" width="16.625" style="22" customWidth="1"/>
    <col min="15106" max="15106" width="12" style="22" customWidth="1"/>
    <col min="15107" max="15112" width="9" style="22" customWidth="1"/>
    <col min="15113" max="15116" width="5.25" style="22" customWidth="1"/>
    <col min="15117" max="15117" width="5.875" style="22" customWidth="1"/>
    <col min="15118" max="15118" width="10.875" style="22" customWidth="1"/>
    <col min="15119" max="15119" width="21.875" style="22" customWidth="1"/>
    <col min="15120" max="15360" width="9" style="22"/>
    <col min="15361" max="15361" width="16.625" style="22" customWidth="1"/>
    <col min="15362" max="15362" width="12" style="22" customWidth="1"/>
    <col min="15363" max="15368" width="9" style="22" customWidth="1"/>
    <col min="15369" max="15372" width="5.25" style="22" customWidth="1"/>
    <col min="15373" max="15373" width="5.875" style="22" customWidth="1"/>
    <col min="15374" max="15374" width="10.875" style="22" customWidth="1"/>
    <col min="15375" max="15375" width="21.875" style="22" customWidth="1"/>
    <col min="15376" max="15616" width="9" style="22"/>
    <col min="15617" max="15617" width="16.625" style="22" customWidth="1"/>
    <col min="15618" max="15618" width="12" style="22" customWidth="1"/>
    <col min="15619" max="15624" width="9" style="22" customWidth="1"/>
    <col min="15625" max="15628" width="5.25" style="22" customWidth="1"/>
    <col min="15629" max="15629" width="5.875" style="22" customWidth="1"/>
    <col min="15630" max="15630" width="10.875" style="22" customWidth="1"/>
    <col min="15631" max="15631" width="21.875" style="22" customWidth="1"/>
    <col min="15632" max="15872" width="9" style="22"/>
    <col min="15873" max="15873" width="16.625" style="22" customWidth="1"/>
    <col min="15874" max="15874" width="12" style="22" customWidth="1"/>
    <col min="15875" max="15880" width="9" style="22" customWidth="1"/>
    <col min="15881" max="15884" width="5.25" style="22" customWidth="1"/>
    <col min="15885" max="15885" width="5.875" style="22" customWidth="1"/>
    <col min="15886" max="15886" width="10.875" style="22" customWidth="1"/>
    <col min="15887" max="15887" width="21.875" style="22" customWidth="1"/>
    <col min="15888" max="16128" width="9" style="22"/>
    <col min="16129" max="16129" width="16.625" style="22" customWidth="1"/>
    <col min="16130" max="16130" width="12" style="22" customWidth="1"/>
    <col min="16131" max="16136" width="9" style="22" customWidth="1"/>
    <col min="16137" max="16140" width="5.25" style="22" customWidth="1"/>
    <col min="16141" max="16141" width="5.875" style="22" customWidth="1"/>
    <col min="16142" max="16142" width="10.875" style="22" customWidth="1"/>
    <col min="16143" max="16143" width="21.875" style="22" customWidth="1"/>
    <col min="16144" max="16384" width="9" style="22"/>
  </cols>
  <sheetData>
    <row r="1" spans="1:16" ht="27" customHeight="1" x14ac:dyDescent="0.2">
      <c r="A1" s="44" t="s">
        <v>44</v>
      </c>
      <c r="B1" s="44"/>
      <c r="C1" s="44"/>
      <c r="D1" s="44"/>
      <c r="E1" s="44"/>
      <c r="F1" s="44"/>
      <c r="G1" s="44"/>
      <c r="H1" s="44"/>
      <c r="I1" s="44"/>
      <c r="J1" s="40"/>
      <c r="K1" s="40"/>
      <c r="L1" s="40"/>
      <c r="M1" s="40"/>
      <c r="N1" s="40"/>
      <c r="O1" s="40"/>
    </row>
    <row r="2" spans="1:16" x14ac:dyDescent="0.2">
      <c r="A2" s="45" t="s">
        <v>0</v>
      </c>
      <c r="B2" s="45"/>
      <c r="C2" s="46" t="s">
        <v>1</v>
      </c>
      <c r="D2" s="45" t="s">
        <v>2</v>
      </c>
      <c r="E2" s="45"/>
      <c r="F2" s="45"/>
      <c r="G2" s="45"/>
      <c r="H2" s="45" t="s">
        <v>3</v>
      </c>
      <c r="I2" s="45"/>
      <c r="J2" s="53" t="s">
        <v>4</v>
      </c>
      <c r="K2" s="53"/>
      <c r="L2" s="53"/>
      <c r="M2" s="53"/>
      <c r="N2" s="53" t="s">
        <v>5</v>
      </c>
      <c r="O2" s="53"/>
      <c r="P2" s="53" t="s">
        <v>6</v>
      </c>
    </row>
    <row r="3" spans="1:16" x14ac:dyDescent="0.2">
      <c r="A3" s="45"/>
      <c r="B3" s="45"/>
      <c r="C3" s="47"/>
      <c r="D3" s="38" t="s">
        <v>7</v>
      </c>
      <c r="E3" s="38" t="s">
        <v>8</v>
      </c>
      <c r="F3" s="38" t="s">
        <v>7</v>
      </c>
      <c r="G3" s="38" t="s">
        <v>8</v>
      </c>
      <c r="H3" s="38" t="s">
        <v>9</v>
      </c>
      <c r="I3" s="38" t="s">
        <v>10</v>
      </c>
      <c r="J3" s="39" t="s">
        <v>7</v>
      </c>
      <c r="K3" s="39" t="s">
        <v>8</v>
      </c>
      <c r="L3" s="39" t="s">
        <v>7</v>
      </c>
      <c r="M3" s="39" t="s">
        <v>8</v>
      </c>
      <c r="N3" s="39" t="s">
        <v>9</v>
      </c>
      <c r="O3" s="39" t="s">
        <v>10</v>
      </c>
      <c r="P3" s="53"/>
    </row>
    <row r="4" spans="1:16" s="24" customFormat="1" x14ac:dyDescent="0.2">
      <c r="A4" s="54" t="s">
        <v>11</v>
      </c>
      <c r="B4" s="48" t="s">
        <v>77</v>
      </c>
      <c r="C4" s="2" t="s">
        <v>62</v>
      </c>
      <c r="D4" s="1">
        <v>13</v>
      </c>
      <c r="E4" s="1" t="s">
        <v>12</v>
      </c>
      <c r="F4" s="1">
        <v>2</v>
      </c>
      <c r="G4" s="1" t="s">
        <v>13</v>
      </c>
      <c r="H4" s="1">
        <v>1150</v>
      </c>
      <c r="I4" s="1">
        <f>D4*F4*H4</f>
        <v>29900</v>
      </c>
      <c r="J4" s="1"/>
      <c r="K4" s="1" t="s">
        <v>12</v>
      </c>
      <c r="L4" s="1"/>
      <c r="M4" s="1" t="s">
        <v>13</v>
      </c>
      <c r="N4" s="1"/>
      <c r="O4" s="31">
        <f>J4*L4*N4</f>
        <v>0</v>
      </c>
      <c r="P4" s="23"/>
    </row>
    <row r="5" spans="1:16" s="24" customFormat="1" x14ac:dyDescent="0.2">
      <c r="A5" s="55"/>
      <c r="B5" s="49"/>
      <c r="C5" s="2" t="s">
        <v>59</v>
      </c>
      <c r="D5" s="1">
        <v>20</v>
      </c>
      <c r="E5" s="1" t="s">
        <v>12</v>
      </c>
      <c r="F5" s="1">
        <v>1</v>
      </c>
      <c r="G5" s="1" t="s">
        <v>13</v>
      </c>
      <c r="H5" s="1">
        <v>1150</v>
      </c>
      <c r="I5" s="1">
        <f t="shared" ref="I5:I7" si="0">D5*F5*H5</f>
        <v>23000</v>
      </c>
      <c r="J5" s="1"/>
      <c r="K5" s="1" t="s">
        <v>12</v>
      </c>
      <c r="L5" s="1"/>
      <c r="M5" s="1" t="s">
        <v>13</v>
      </c>
      <c r="N5" s="1"/>
      <c r="O5" s="31"/>
      <c r="P5" s="23"/>
    </row>
    <row r="6" spans="1:16" s="24" customFormat="1" x14ac:dyDescent="0.2">
      <c r="A6" s="55"/>
      <c r="B6" s="49"/>
      <c r="C6" s="2" t="s">
        <v>60</v>
      </c>
      <c r="D6" s="1">
        <v>2</v>
      </c>
      <c r="E6" s="1" t="s">
        <v>12</v>
      </c>
      <c r="F6" s="1">
        <v>3</v>
      </c>
      <c r="G6" s="1" t="s">
        <v>13</v>
      </c>
      <c r="H6" s="1">
        <v>1150</v>
      </c>
      <c r="I6" s="1">
        <f t="shared" si="0"/>
        <v>6900</v>
      </c>
      <c r="J6" s="1"/>
      <c r="K6" s="1" t="s">
        <v>12</v>
      </c>
      <c r="L6" s="1"/>
      <c r="M6" s="1" t="s">
        <v>13</v>
      </c>
      <c r="N6" s="1"/>
      <c r="O6" s="31">
        <f t="shared" ref="O6:O7" si="1">J6*L6*N6</f>
        <v>0</v>
      </c>
      <c r="P6" s="23"/>
    </row>
    <row r="7" spans="1:16" s="24" customFormat="1" x14ac:dyDescent="0.2">
      <c r="A7" s="55"/>
      <c r="B7" s="50"/>
      <c r="C7" s="2" t="s">
        <v>61</v>
      </c>
      <c r="D7" s="1">
        <v>2</v>
      </c>
      <c r="E7" s="1" t="s">
        <v>12</v>
      </c>
      <c r="F7" s="1">
        <v>2</v>
      </c>
      <c r="G7" s="1" t="s">
        <v>13</v>
      </c>
      <c r="H7" s="1">
        <v>1150</v>
      </c>
      <c r="I7" s="1">
        <f t="shared" si="0"/>
        <v>4600</v>
      </c>
      <c r="J7" s="1"/>
      <c r="K7" s="1" t="s">
        <v>12</v>
      </c>
      <c r="L7" s="1"/>
      <c r="M7" s="1" t="s">
        <v>13</v>
      </c>
      <c r="N7" s="1"/>
      <c r="O7" s="31">
        <f t="shared" si="1"/>
        <v>0</v>
      </c>
      <c r="P7" s="23"/>
    </row>
    <row r="8" spans="1:16" x14ac:dyDescent="0.2">
      <c r="A8" s="45" t="s">
        <v>14</v>
      </c>
      <c r="B8" s="45"/>
      <c r="C8" s="45"/>
      <c r="D8" s="45"/>
      <c r="E8" s="45"/>
      <c r="F8" s="45"/>
      <c r="G8" s="45"/>
      <c r="H8" s="45"/>
      <c r="I8" s="7">
        <f>SUM(I4:I7)</f>
        <v>64400</v>
      </c>
      <c r="J8" s="8"/>
      <c r="K8" s="8"/>
      <c r="L8" s="8"/>
      <c r="M8" s="8"/>
      <c r="N8" s="8"/>
      <c r="O8" s="9">
        <f>SUM(O4:O7)</f>
        <v>0</v>
      </c>
      <c r="P8" s="25">
        <f>I8-O8</f>
        <v>64400</v>
      </c>
    </row>
    <row r="9" spans="1:16" x14ac:dyDescent="0.2">
      <c r="A9" s="42" t="s">
        <v>15</v>
      </c>
      <c r="B9" s="51" t="s">
        <v>77</v>
      </c>
      <c r="C9" s="41" t="s">
        <v>48</v>
      </c>
      <c r="D9" s="1">
        <v>10</v>
      </c>
      <c r="E9" s="1" t="s">
        <v>16</v>
      </c>
      <c r="F9" s="1">
        <v>1</v>
      </c>
      <c r="G9" s="1" t="s">
        <v>17</v>
      </c>
      <c r="H9" s="1">
        <v>300</v>
      </c>
      <c r="I9" s="1">
        <f>D9*F9*H9</f>
        <v>3000</v>
      </c>
      <c r="J9" s="1"/>
      <c r="K9" s="1"/>
      <c r="L9" s="1"/>
      <c r="M9" s="1"/>
      <c r="N9" s="1"/>
      <c r="O9" s="31">
        <f>J9*L9*N9</f>
        <v>0</v>
      </c>
      <c r="P9" s="10"/>
    </row>
    <row r="10" spans="1:16" x14ac:dyDescent="0.2">
      <c r="A10" s="43"/>
      <c r="B10" s="52"/>
      <c r="C10" s="41" t="s">
        <v>46</v>
      </c>
      <c r="D10" s="1">
        <v>20</v>
      </c>
      <c r="E10" s="1" t="s">
        <v>16</v>
      </c>
      <c r="F10" s="1">
        <v>1</v>
      </c>
      <c r="G10" s="1" t="s">
        <v>17</v>
      </c>
      <c r="H10" s="1">
        <v>198</v>
      </c>
      <c r="I10" s="1">
        <f t="shared" ref="I10:I14" si="2">D10*F10*H10</f>
        <v>3960</v>
      </c>
      <c r="J10" s="1"/>
      <c r="K10" s="1"/>
      <c r="L10" s="1"/>
      <c r="M10" s="1"/>
      <c r="N10" s="1"/>
      <c r="O10" s="31">
        <f t="shared" ref="O10:O14" si="3">J10*L10*N10</f>
        <v>0</v>
      </c>
      <c r="P10" s="10"/>
    </row>
    <row r="11" spans="1:16" x14ac:dyDescent="0.2">
      <c r="A11" s="43"/>
      <c r="B11" s="52"/>
      <c r="C11" s="41" t="s">
        <v>47</v>
      </c>
      <c r="D11" s="1">
        <v>10</v>
      </c>
      <c r="E11" s="1" t="s">
        <v>16</v>
      </c>
      <c r="F11" s="1">
        <v>1</v>
      </c>
      <c r="G11" s="1" t="s">
        <v>17</v>
      </c>
      <c r="H11" s="1">
        <v>300</v>
      </c>
      <c r="I11" s="1">
        <f t="shared" si="2"/>
        <v>3000</v>
      </c>
      <c r="J11" s="1"/>
      <c r="K11" s="1"/>
      <c r="L11" s="1"/>
      <c r="M11" s="1"/>
      <c r="N11" s="1"/>
      <c r="O11" s="31">
        <f t="shared" si="3"/>
        <v>0</v>
      </c>
      <c r="P11" s="15"/>
    </row>
    <row r="12" spans="1:16" x14ac:dyDescent="0.2">
      <c r="A12" s="43"/>
      <c r="B12" s="52"/>
      <c r="C12" s="41" t="s">
        <v>49</v>
      </c>
      <c r="D12" s="1">
        <v>30</v>
      </c>
      <c r="E12" s="1" t="s">
        <v>16</v>
      </c>
      <c r="F12" s="1">
        <v>1</v>
      </c>
      <c r="G12" s="1" t="s">
        <v>17</v>
      </c>
      <c r="H12" s="31">
        <v>258</v>
      </c>
      <c r="I12" s="1">
        <f t="shared" si="2"/>
        <v>7740</v>
      </c>
      <c r="J12" s="1"/>
      <c r="K12" s="1"/>
      <c r="L12" s="1"/>
      <c r="M12" s="1"/>
      <c r="N12" s="1"/>
      <c r="O12" s="31">
        <f t="shared" si="3"/>
        <v>0</v>
      </c>
      <c r="P12" s="14"/>
    </row>
    <row r="13" spans="1:16" x14ac:dyDescent="0.2">
      <c r="A13" s="43"/>
      <c r="B13" s="52"/>
      <c r="C13" s="41" t="s">
        <v>50</v>
      </c>
      <c r="D13" s="1">
        <v>200</v>
      </c>
      <c r="E13" s="1" t="s">
        <v>16</v>
      </c>
      <c r="F13" s="1">
        <v>1</v>
      </c>
      <c r="G13" s="1" t="s">
        <v>17</v>
      </c>
      <c r="H13" s="1">
        <v>300</v>
      </c>
      <c r="I13" s="1">
        <f t="shared" si="2"/>
        <v>60000</v>
      </c>
      <c r="J13" s="1"/>
      <c r="K13" s="1"/>
      <c r="L13" s="1"/>
      <c r="M13" s="1"/>
      <c r="N13" s="1"/>
      <c r="O13" s="31">
        <f t="shared" si="3"/>
        <v>0</v>
      </c>
      <c r="P13" s="14"/>
    </row>
    <row r="14" spans="1:16" x14ac:dyDescent="0.2">
      <c r="A14" s="43"/>
      <c r="B14" s="52"/>
      <c r="C14" s="41" t="s">
        <v>51</v>
      </c>
      <c r="D14" s="1">
        <v>1</v>
      </c>
      <c r="E14" s="1" t="s">
        <v>52</v>
      </c>
      <c r="F14" s="1">
        <v>1</v>
      </c>
      <c r="G14" s="1" t="s">
        <v>33</v>
      </c>
      <c r="H14" s="1">
        <v>10000</v>
      </c>
      <c r="I14" s="1">
        <f t="shared" si="2"/>
        <v>10000</v>
      </c>
      <c r="J14" s="1"/>
      <c r="K14" s="1"/>
      <c r="L14" s="1"/>
      <c r="M14" s="1"/>
      <c r="N14" s="1"/>
      <c r="O14" s="31">
        <f t="shared" si="3"/>
        <v>0</v>
      </c>
      <c r="P14" s="10"/>
    </row>
    <row r="15" spans="1:16" x14ac:dyDescent="0.2">
      <c r="A15" s="45" t="s">
        <v>18</v>
      </c>
      <c r="B15" s="45"/>
      <c r="C15" s="45"/>
      <c r="D15" s="45"/>
      <c r="E15" s="45"/>
      <c r="F15" s="45"/>
      <c r="G15" s="45"/>
      <c r="H15" s="45"/>
      <c r="I15" s="7">
        <f>SUM(I9:I14)</f>
        <v>87700</v>
      </c>
      <c r="J15" s="8"/>
      <c r="K15" s="8"/>
      <c r="L15" s="8"/>
      <c r="M15" s="8"/>
      <c r="N15" s="8"/>
      <c r="O15" s="9">
        <f>SUM(O9:O14)</f>
        <v>0</v>
      </c>
      <c r="P15" s="25">
        <f>I15-O15</f>
        <v>87700</v>
      </c>
    </row>
    <row r="16" spans="1:16" x14ac:dyDescent="0.2">
      <c r="A16" s="60" t="s">
        <v>19</v>
      </c>
      <c r="B16" s="51" t="s">
        <v>55</v>
      </c>
      <c r="C16" s="3" t="s">
        <v>63</v>
      </c>
      <c r="D16" s="4">
        <v>2</v>
      </c>
      <c r="E16" s="4" t="s">
        <v>20</v>
      </c>
      <c r="F16" s="4">
        <v>2</v>
      </c>
      <c r="G16" s="4" t="s">
        <v>21</v>
      </c>
      <c r="H16" s="5">
        <v>350</v>
      </c>
      <c r="I16" s="1">
        <f>D16*F16*H16</f>
        <v>1400</v>
      </c>
      <c r="J16" s="4"/>
      <c r="K16" s="4" t="s">
        <v>20</v>
      </c>
      <c r="L16" s="4"/>
      <c r="M16" s="4" t="s">
        <v>21</v>
      </c>
      <c r="N16" s="5"/>
      <c r="O16" s="1">
        <f>J16*L16*N16</f>
        <v>0</v>
      </c>
      <c r="P16" s="10"/>
    </row>
    <row r="17" spans="1:16" x14ac:dyDescent="0.2">
      <c r="A17" s="60"/>
      <c r="B17" s="52"/>
      <c r="C17" s="3" t="s">
        <v>64</v>
      </c>
      <c r="D17" s="4">
        <v>2</v>
      </c>
      <c r="E17" s="4" t="s">
        <v>20</v>
      </c>
      <c r="F17" s="4">
        <v>2</v>
      </c>
      <c r="G17" s="4" t="s">
        <v>21</v>
      </c>
      <c r="H17" s="5">
        <v>550</v>
      </c>
      <c r="I17" s="1">
        <f t="shared" ref="I17:I23" si="4">D17*F17*H17</f>
        <v>2200</v>
      </c>
      <c r="J17" s="4"/>
      <c r="K17" s="4" t="s">
        <v>20</v>
      </c>
      <c r="L17" s="4"/>
      <c r="M17" s="4" t="s">
        <v>21</v>
      </c>
      <c r="N17" s="5"/>
      <c r="O17" s="1">
        <f t="shared" ref="O17:O23" si="5">J17*L17*N17</f>
        <v>0</v>
      </c>
      <c r="P17" s="10"/>
    </row>
    <row r="18" spans="1:16" x14ac:dyDescent="0.2">
      <c r="A18" s="60"/>
      <c r="B18" s="52"/>
      <c r="C18" s="3" t="s">
        <v>65</v>
      </c>
      <c r="D18" s="4">
        <v>2</v>
      </c>
      <c r="E18" s="4" t="s">
        <v>20</v>
      </c>
      <c r="F18" s="4">
        <v>2</v>
      </c>
      <c r="G18" s="4" t="s">
        <v>21</v>
      </c>
      <c r="H18" s="5">
        <v>650</v>
      </c>
      <c r="I18" s="1">
        <f t="shared" si="4"/>
        <v>2600</v>
      </c>
      <c r="J18" s="4"/>
      <c r="K18" s="4" t="s">
        <v>20</v>
      </c>
      <c r="L18" s="4"/>
      <c r="M18" s="4" t="s">
        <v>21</v>
      </c>
      <c r="N18" s="5"/>
      <c r="O18" s="1">
        <f t="shared" si="5"/>
        <v>0</v>
      </c>
      <c r="P18" s="10"/>
    </row>
    <row r="19" spans="1:16" x14ac:dyDescent="0.2">
      <c r="A19" s="60"/>
      <c r="B19" s="52"/>
      <c r="C19" s="3" t="s">
        <v>66</v>
      </c>
      <c r="D19" s="4">
        <v>2</v>
      </c>
      <c r="E19" s="4" t="s">
        <v>20</v>
      </c>
      <c r="F19" s="4">
        <v>2</v>
      </c>
      <c r="G19" s="4" t="s">
        <v>21</v>
      </c>
      <c r="H19" s="5">
        <v>450</v>
      </c>
      <c r="I19" s="1">
        <f t="shared" si="4"/>
        <v>1800</v>
      </c>
      <c r="J19" s="4"/>
      <c r="K19" s="4" t="s">
        <v>37</v>
      </c>
      <c r="L19" s="4"/>
      <c r="M19" s="4" t="s">
        <v>38</v>
      </c>
      <c r="N19" s="5"/>
      <c r="O19" s="1">
        <f t="shared" si="5"/>
        <v>0</v>
      </c>
      <c r="P19" s="10"/>
    </row>
    <row r="20" spans="1:16" x14ac:dyDescent="0.2">
      <c r="A20" s="60"/>
      <c r="B20" s="52"/>
      <c r="C20" s="3" t="s">
        <v>67</v>
      </c>
      <c r="D20" s="4">
        <v>2</v>
      </c>
      <c r="E20" s="4" t="s">
        <v>20</v>
      </c>
      <c r="F20" s="4">
        <v>2</v>
      </c>
      <c r="G20" s="4" t="s">
        <v>21</v>
      </c>
      <c r="H20" s="5">
        <v>750</v>
      </c>
      <c r="I20" s="1">
        <f t="shared" si="4"/>
        <v>3000</v>
      </c>
      <c r="J20" s="4">
        <v>1</v>
      </c>
      <c r="K20" s="4" t="s">
        <v>37</v>
      </c>
      <c r="L20" s="4">
        <v>1</v>
      </c>
      <c r="M20" s="4" t="s">
        <v>38</v>
      </c>
      <c r="N20" s="5"/>
      <c r="O20" s="1">
        <f t="shared" si="5"/>
        <v>0</v>
      </c>
      <c r="P20" s="10"/>
    </row>
    <row r="21" spans="1:16" x14ac:dyDescent="0.2">
      <c r="A21" s="60"/>
      <c r="B21" s="52"/>
      <c r="C21" s="3" t="s">
        <v>68</v>
      </c>
      <c r="D21" s="4">
        <v>2</v>
      </c>
      <c r="E21" s="4" t="s">
        <v>20</v>
      </c>
      <c r="F21" s="4">
        <v>2</v>
      </c>
      <c r="G21" s="4" t="s">
        <v>21</v>
      </c>
      <c r="H21" s="5">
        <v>850</v>
      </c>
      <c r="I21" s="1">
        <f t="shared" si="4"/>
        <v>3400</v>
      </c>
      <c r="J21" s="4">
        <v>1</v>
      </c>
      <c r="K21" s="4" t="s">
        <v>37</v>
      </c>
      <c r="L21" s="4">
        <v>1</v>
      </c>
      <c r="M21" s="4" t="s">
        <v>38</v>
      </c>
      <c r="N21" s="5"/>
      <c r="O21" s="1">
        <f t="shared" si="5"/>
        <v>0</v>
      </c>
      <c r="P21" s="10"/>
    </row>
    <row r="22" spans="1:16" x14ac:dyDescent="0.2">
      <c r="A22" s="60"/>
      <c r="B22" s="52"/>
      <c r="C22" s="3" t="s">
        <v>69</v>
      </c>
      <c r="D22" s="4">
        <v>1</v>
      </c>
      <c r="E22" s="4" t="s">
        <v>20</v>
      </c>
      <c r="F22" s="4">
        <v>2</v>
      </c>
      <c r="G22" s="4" t="s">
        <v>21</v>
      </c>
      <c r="H22" s="5">
        <v>850</v>
      </c>
      <c r="I22" s="1">
        <f t="shared" si="4"/>
        <v>1700</v>
      </c>
      <c r="J22" s="4"/>
      <c r="K22" s="4"/>
      <c r="L22" s="4"/>
      <c r="M22" s="4"/>
      <c r="N22" s="5"/>
      <c r="O22" s="1"/>
      <c r="P22" s="10"/>
    </row>
    <row r="23" spans="1:16" x14ac:dyDescent="0.2">
      <c r="A23" s="60"/>
      <c r="B23" s="52"/>
      <c r="C23" s="3" t="s">
        <v>71</v>
      </c>
      <c r="D23" s="4">
        <v>1</v>
      </c>
      <c r="E23" s="4" t="s">
        <v>20</v>
      </c>
      <c r="F23" s="4">
        <v>2</v>
      </c>
      <c r="G23" s="4" t="s">
        <v>39</v>
      </c>
      <c r="H23" s="5">
        <v>1200</v>
      </c>
      <c r="I23" s="1">
        <f t="shared" si="4"/>
        <v>2400</v>
      </c>
      <c r="J23" s="4">
        <v>1</v>
      </c>
      <c r="K23" s="4" t="s">
        <v>37</v>
      </c>
      <c r="L23" s="4">
        <v>1</v>
      </c>
      <c r="M23" s="4" t="s">
        <v>38</v>
      </c>
      <c r="N23" s="5"/>
      <c r="O23" s="1">
        <f t="shared" si="5"/>
        <v>0</v>
      </c>
      <c r="P23" s="10"/>
    </row>
    <row r="24" spans="1:16" x14ac:dyDescent="0.2">
      <c r="A24" s="45" t="s">
        <v>22</v>
      </c>
      <c r="B24" s="45"/>
      <c r="C24" s="45"/>
      <c r="D24" s="45"/>
      <c r="E24" s="45"/>
      <c r="F24" s="45"/>
      <c r="G24" s="45"/>
      <c r="H24" s="45"/>
      <c r="I24" s="7">
        <f>SUM(I16:I23)</f>
        <v>18500</v>
      </c>
      <c r="J24" s="11"/>
      <c r="K24" s="11"/>
      <c r="L24" s="11"/>
      <c r="M24" s="11"/>
      <c r="N24" s="11"/>
      <c r="O24" s="11">
        <f>SUM(O16:O23)</f>
        <v>0</v>
      </c>
      <c r="P24" s="25">
        <f>I24-O24</f>
        <v>18500</v>
      </c>
    </row>
    <row r="25" spans="1:16" x14ac:dyDescent="0.2">
      <c r="A25" s="61" t="s">
        <v>23</v>
      </c>
      <c r="B25" s="51" t="s">
        <v>77</v>
      </c>
      <c r="C25" s="2" t="s">
        <v>78</v>
      </c>
      <c r="D25" s="1">
        <v>1</v>
      </c>
      <c r="E25" s="1" t="s">
        <v>24</v>
      </c>
      <c r="F25" s="1">
        <v>1</v>
      </c>
      <c r="G25" s="1" t="s">
        <v>25</v>
      </c>
      <c r="H25" s="1">
        <v>33000</v>
      </c>
      <c r="I25" s="1">
        <f>D25*F25*H25</f>
        <v>33000</v>
      </c>
      <c r="J25" s="1"/>
      <c r="K25" s="1" t="s">
        <v>24</v>
      </c>
      <c r="L25" s="1">
        <v>1</v>
      </c>
      <c r="M25" s="1"/>
      <c r="N25" s="1">
        <v>6000</v>
      </c>
      <c r="O25" s="31">
        <f>J25*L25*N25</f>
        <v>0</v>
      </c>
      <c r="P25" s="10"/>
    </row>
    <row r="26" spans="1:16" x14ac:dyDescent="0.2">
      <c r="A26" s="61"/>
      <c r="B26" s="62"/>
      <c r="C26" s="6"/>
      <c r="D26" s="1"/>
      <c r="E26" s="1"/>
      <c r="F26" s="1"/>
      <c r="G26" s="1"/>
      <c r="H26" s="1"/>
      <c r="I26" s="1">
        <f t="shared" ref="I26" si="6">D26*F26*H26</f>
        <v>0</v>
      </c>
      <c r="J26" s="1"/>
      <c r="K26" s="1" t="s">
        <v>24</v>
      </c>
      <c r="L26" s="1">
        <v>1</v>
      </c>
      <c r="M26" s="1"/>
      <c r="N26" s="1">
        <v>2500</v>
      </c>
      <c r="O26" s="31">
        <f t="shared" ref="O26" si="7">J26*L26*N26</f>
        <v>0</v>
      </c>
      <c r="P26" s="6"/>
    </row>
    <row r="27" spans="1:16" x14ac:dyDescent="0.2">
      <c r="A27" s="45" t="s">
        <v>26</v>
      </c>
      <c r="B27" s="45"/>
      <c r="C27" s="45"/>
      <c r="D27" s="45"/>
      <c r="E27" s="45"/>
      <c r="F27" s="45"/>
      <c r="G27" s="45"/>
      <c r="H27" s="45"/>
      <c r="I27" s="7">
        <f>SUM(I25:I26)</f>
        <v>33000</v>
      </c>
      <c r="J27" s="8"/>
      <c r="K27" s="8"/>
      <c r="L27" s="8"/>
      <c r="M27" s="8"/>
      <c r="N27" s="8"/>
      <c r="O27" s="11">
        <f>SUM(O25:O26)</f>
        <v>0</v>
      </c>
      <c r="P27" s="25">
        <f>I27-O27</f>
        <v>33000</v>
      </c>
    </row>
    <row r="28" spans="1:16" x14ac:dyDescent="0.2">
      <c r="A28" s="54" t="s">
        <v>27</v>
      </c>
      <c r="B28" s="12" t="s">
        <v>11</v>
      </c>
      <c r="C28" s="12" t="s">
        <v>56</v>
      </c>
      <c r="D28" s="4">
        <v>2</v>
      </c>
      <c r="E28" s="3" t="s">
        <v>12</v>
      </c>
      <c r="F28" s="4">
        <v>3</v>
      </c>
      <c r="G28" s="1" t="s">
        <v>13</v>
      </c>
      <c r="H28" s="5">
        <v>650</v>
      </c>
      <c r="I28" s="1">
        <f>D28*F28*H28</f>
        <v>3900</v>
      </c>
      <c r="J28" s="4"/>
      <c r="K28" s="3" t="s">
        <v>42</v>
      </c>
      <c r="L28" s="3"/>
      <c r="M28" s="1" t="s">
        <v>13</v>
      </c>
      <c r="N28" s="5"/>
      <c r="O28" s="1">
        <f>J28*L28*N28</f>
        <v>0</v>
      </c>
      <c r="P28" s="10"/>
    </row>
    <row r="29" spans="1:16" x14ac:dyDescent="0.2">
      <c r="A29" s="55"/>
      <c r="B29" s="12" t="s">
        <v>19</v>
      </c>
      <c r="C29" s="12" t="s">
        <v>57</v>
      </c>
      <c r="D29" s="4">
        <v>1</v>
      </c>
      <c r="E29" s="3" t="s">
        <v>40</v>
      </c>
      <c r="F29" s="4">
        <v>2</v>
      </c>
      <c r="G29" s="1" t="s">
        <v>38</v>
      </c>
      <c r="H29" s="5">
        <v>600</v>
      </c>
      <c r="I29" s="1">
        <f t="shared" ref="I29:I31" si="8">D29*F29*H29</f>
        <v>1200</v>
      </c>
      <c r="J29" s="4"/>
      <c r="K29" s="3"/>
      <c r="L29" s="3"/>
      <c r="M29" s="1"/>
      <c r="N29" s="5"/>
      <c r="O29" s="1"/>
      <c r="P29" s="10"/>
    </row>
    <row r="30" spans="1:16" x14ac:dyDescent="0.2">
      <c r="A30" s="55"/>
      <c r="B30" s="12" t="s">
        <v>19</v>
      </c>
      <c r="C30" s="12" t="s">
        <v>58</v>
      </c>
      <c r="D30" s="4">
        <v>2</v>
      </c>
      <c r="E30" s="3" t="s">
        <v>16</v>
      </c>
      <c r="F30" s="4">
        <v>2</v>
      </c>
      <c r="G30" s="4" t="s">
        <v>33</v>
      </c>
      <c r="H30" s="5">
        <v>100</v>
      </c>
      <c r="I30" s="1">
        <f t="shared" si="8"/>
        <v>400</v>
      </c>
      <c r="J30" s="4"/>
      <c r="K30" s="3" t="s">
        <v>40</v>
      </c>
      <c r="L30" s="4"/>
      <c r="M30" s="4" t="s">
        <v>33</v>
      </c>
      <c r="N30" s="5"/>
      <c r="O30" s="1">
        <f t="shared" ref="O30:O31" si="9">J30*L30*N30</f>
        <v>0</v>
      </c>
      <c r="P30" s="10"/>
    </row>
    <row r="31" spans="1:16" x14ac:dyDescent="0.2">
      <c r="A31" s="55"/>
      <c r="B31" s="12" t="s">
        <v>28</v>
      </c>
      <c r="C31" s="12"/>
      <c r="D31" s="4">
        <v>3</v>
      </c>
      <c r="E31" s="4" t="s">
        <v>16</v>
      </c>
      <c r="F31" s="4">
        <v>4</v>
      </c>
      <c r="G31" s="4" t="s">
        <v>39</v>
      </c>
      <c r="H31" s="5">
        <v>600</v>
      </c>
      <c r="I31" s="1">
        <f t="shared" si="8"/>
        <v>7200</v>
      </c>
      <c r="J31" s="4">
        <v>2</v>
      </c>
      <c r="K31" s="4" t="s">
        <v>40</v>
      </c>
      <c r="L31" s="4">
        <v>5</v>
      </c>
      <c r="M31" s="4" t="s">
        <v>39</v>
      </c>
      <c r="N31" s="5">
        <v>600</v>
      </c>
      <c r="O31" s="31">
        <f t="shared" si="9"/>
        <v>6000</v>
      </c>
      <c r="P31" s="6" t="s">
        <v>43</v>
      </c>
    </row>
    <row r="32" spans="1:16" x14ac:dyDescent="0.2">
      <c r="A32" s="45" t="s">
        <v>29</v>
      </c>
      <c r="B32" s="45"/>
      <c r="C32" s="45"/>
      <c r="D32" s="45"/>
      <c r="E32" s="45"/>
      <c r="F32" s="45"/>
      <c r="G32" s="45"/>
      <c r="H32" s="45"/>
      <c r="I32" s="7">
        <f>SUM(I28:I31)</f>
        <v>12700</v>
      </c>
      <c r="J32" s="8"/>
      <c r="K32" s="8"/>
      <c r="L32" s="8"/>
      <c r="M32" s="8"/>
      <c r="N32" s="8"/>
      <c r="O32" s="11">
        <f>SUM(O28:O31)</f>
        <v>6000</v>
      </c>
      <c r="P32" s="25">
        <f>I32-O32</f>
        <v>6700</v>
      </c>
    </row>
    <row r="33" spans="1:17" x14ac:dyDescent="0.2">
      <c r="A33" s="56" t="s">
        <v>30</v>
      </c>
      <c r="B33" s="56"/>
      <c r="C33" s="56"/>
      <c r="D33" s="56"/>
      <c r="E33" s="56"/>
      <c r="F33" s="56"/>
      <c r="G33" s="56"/>
      <c r="H33" s="56"/>
      <c r="I33" s="13">
        <f>I8+I15+I24+I27+I32</f>
        <v>216300</v>
      </c>
      <c r="J33" s="57" t="s">
        <v>30</v>
      </c>
      <c r="K33" s="58"/>
      <c r="L33" s="58"/>
      <c r="M33" s="58"/>
      <c r="N33" s="59"/>
      <c r="O33" s="13">
        <f>O8+O15+O24+O27+O32</f>
        <v>6000</v>
      </c>
      <c r="P33" s="10"/>
    </row>
    <row r="34" spans="1:17" x14ac:dyDescent="0.2">
      <c r="A34" s="56" t="s">
        <v>36</v>
      </c>
      <c r="B34" s="56"/>
      <c r="C34" s="56"/>
      <c r="D34" s="56"/>
      <c r="E34" s="56"/>
      <c r="F34" s="56"/>
      <c r="G34" s="56"/>
      <c r="H34" s="56"/>
      <c r="I34" s="13">
        <f>I33*0.16</f>
        <v>34608</v>
      </c>
      <c r="J34" s="57" t="s">
        <v>31</v>
      </c>
      <c r="K34" s="58"/>
      <c r="L34" s="58"/>
      <c r="M34" s="58"/>
      <c r="N34" s="59"/>
      <c r="O34" s="13">
        <f>O33*16%</f>
        <v>960</v>
      </c>
      <c r="P34" s="10"/>
    </row>
    <row r="35" spans="1:17" x14ac:dyDescent="0.2">
      <c r="A35" s="56" t="s">
        <v>32</v>
      </c>
      <c r="B35" s="56"/>
      <c r="C35" s="56"/>
      <c r="D35" s="56"/>
      <c r="E35" s="56"/>
      <c r="F35" s="56"/>
      <c r="G35" s="56"/>
      <c r="H35" s="56"/>
      <c r="I35" s="16">
        <f>I33+I34</f>
        <v>250908</v>
      </c>
      <c r="J35" s="57" t="s">
        <v>32</v>
      </c>
      <c r="K35" s="58"/>
      <c r="L35" s="58"/>
      <c r="M35" s="58"/>
      <c r="N35" s="59"/>
      <c r="O35" s="13">
        <f>O33+O34</f>
        <v>6960</v>
      </c>
      <c r="P35" s="25">
        <f>I35-O35</f>
        <v>243948</v>
      </c>
    </row>
    <row r="36" spans="1:17" x14ac:dyDescent="0.2">
      <c r="O36" s="22" t="s">
        <v>34</v>
      </c>
      <c r="P36" s="22" t="s">
        <v>35</v>
      </c>
      <c r="Q36" s="27"/>
    </row>
    <row r="37" spans="1:17" x14ac:dyDescent="0.2">
      <c r="O37" s="28"/>
    </row>
    <row r="39" spans="1:17" x14ac:dyDescent="0.2">
      <c r="O39" s="29"/>
    </row>
  </sheetData>
  <mergeCells count="28">
    <mergeCell ref="A35:H35"/>
    <mergeCell ref="J35:N35"/>
    <mergeCell ref="A27:H27"/>
    <mergeCell ref="A28:A31"/>
    <mergeCell ref="A32:H32"/>
    <mergeCell ref="A33:H33"/>
    <mergeCell ref="J33:N33"/>
    <mergeCell ref="A34:H34"/>
    <mergeCell ref="J34:N34"/>
    <mergeCell ref="A15:H15"/>
    <mergeCell ref="A16:A23"/>
    <mergeCell ref="B16:B23"/>
    <mergeCell ref="A24:H24"/>
    <mergeCell ref="A25:A26"/>
    <mergeCell ref="B25:B26"/>
    <mergeCell ref="N2:O2"/>
    <mergeCell ref="P2:P3"/>
    <mergeCell ref="A4:A7"/>
    <mergeCell ref="B4:B7"/>
    <mergeCell ref="A8:H8"/>
    <mergeCell ref="A9:A14"/>
    <mergeCell ref="B9:B14"/>
    <mergeCell ref="A1:I1"/>
    <mergeCell ref="A2:B3"/>
    <mergeCell ref="C2:C3"/>
    <mergeCell ref="D2:G2"/>
    <mergeCell ref="H2:I2"/>
    <mergeCell ref="J2:M2"/>
  </mergeCells>
  <phoneticPr fontId="7" type="noConversion"/>
  <pageMargins left="0.69930555555555596" right="0.69930555555555596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昆山金陵大饭店</vt:lpstr>
      <vt:lpstr>昆山瑞士大酒店</vt:lpstr>
      <vt:lpstr>昆山阳澄湖费尔蒙酒店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2018-02-02T03:54:00Z</cp:lastPrinted>
  <dcterms:created xsi:type="dcterms:W3CDTF">2018-01-05T11:03:00Z</dcterms:created>
  <dcterms:modified xsi:type="dcterms:W3CDTF">2018-10-09T03:14:19Z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