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20490" windowHeight="7620" tabRatio="500"/>
  </bookViews>
  <sheets>
    <sheet name="温州工厂探访" sheetId="1" r:id="rId1"/>
  </sheets>
  <calcPr calcId="124519" concurrentCalc="0"/>
</workbook>
</file>

<file path=xl/calcChain.xml><?xml version="1.0" encoding="utf-8"?>
<calcChain xmlns="http://schemas.openxmlformats.org/spreadsheetml/2006/main">
  <c r="E28" i="1"/>
  <c r="E27"/>
  <c r="E24"/>
  <c r="E25"/>
  <c r="E23"/>
  <c r="E17"/>
  <c r="E18"/>
  <c r="E19"/>
  <c r="E20"/>
  <c r="E21"/>
  <c r="E16"/>
  <c r="E14"/>
  <c r="E5"/>
  <c r="E6"/>
  <c r="E7"/>
  <c r="E8"/>
  <c r="E9"/>
  <c r="E10"/>
  <c r="E12"/>
  <c r="E4"/>
  <c r="E3"/>
  <c r="E26"/>
  <c r="E22"/>
  <c r="E15"/>
  <c r="E13"/>
  <c r="E11"/>
  <c r="E29"/>
  <c r="E30"/>
  <c r="E31"/>
  <c r="E32"/>
</calcChain>
</file>

<file path=xl/sharedStrings.xml><?xml version="1.0" encoding="utf-8"?>
<sst xmlns="http://schemas.openxmlformats.org/spreadsheetml/2006/main" count="41" uniqueCount="37">
  <si>
    <t>服  务  项  目
Service Item</t>
  </si>
  <si>
    <t>单价/人(人民币)
Unit Cost</t>
  </si>
  <si>
    <t>数     量
Duration</t>
  </si>
  <si>
    <t>人     数
Amount</t>
  </si>
  <si>
    <t>总     价
Sub total</t>
  </si>
  <si>
    <t>9月18日
第一批温州当地媒体35坐大巴上午用车
阿外楼酒店-瓯江口工厂-阿外楼酒店
车辆9成新，备水</t>
    <rPh sb="1" eb="2">
      <t>yue</t>
    </rPh>
    <rPh sb="4" eb="5">
      <t>ri</t>
    </rPh>
    <rPh sb="6" eb="7">
      <t>di'yi'pi</t>
    </rPh>
    <rPh sb="13" eb="14">
      <t>mei'ti</t>
    </rPh>
    <rPh sb="17" eb="18">
      <t>zuo'da'ba</t>
    </rPh>
    <rPh sb="20" eb="21">
      <t>shang'wu</t>
    </rPh>
    <rPh sb="22" eb="23">
      <t>yong'che</t>
    </rPh>
    <rPh sb="25" eb="26">
      <t>a'wai'lou</t>
    </rPh>
    <rPh sb="28" eb="29">
      <t>jiu'dian</t>
    </rPh>
    <rPh sb="31" eb="32">
      <t>ou'jiang'kou</t>
    </rPh>
    <rPh sb="34" eb="35">
      <t>gong'chang</t>
    </rPh>
    <rPh sb="37" eb="38">
      <t>a'wai'lou'jiu'dian</t>
    </rPh>
    <rPh sb="43" eb="44">
      <t>che'liang</t>
    </rPh>
    <rPh sb="46" eb="47">
      <t>cheng'xin</t>
    </rPh>
    <rPh sb="49" eb="50">
      <t>bei'shui</t>
    </rPh>
    <phoneticPr fontId="3" type="noConversion"/>
  </si>
  <si>
    <t>9月18日
第二批杭州媒体35坐大巴用车
温州南-阿外楼酒店-瓯江口工厂-温州南
车辆9成新，备水</t>
    <rPh sb="1" eb="2">
      <t>yue</t>
    </rPh>
    <rPh sb="4" eb="5">
      <t>ri</t>
    </rPh>
    <rPh sb="6" eb="7">
      <t>di'er'pi</t>
    </rPh>
    <rPh sb="9" eb="10">
      <t>hang'zhou</t>
    </rPh>
    <rPh sb="11" eb="12">
      <t>mei'ti</t>
    </rPh>
    <rPh sb="15" eb="16">
      <t>zuo'da'ba</t>
    </rPh>
    <rPh sb="18" eb="19">
      <t>yong'che</t>
    </rPh>
    <rPh sb="21" eb="22">
      <t>wen'zhou</t>
    </rPh>
    <rPh sb="23" eb="24">
      <t>nan</t>
    </rPh>
    <rPh sb="25" eb="26">
      <t>a'wai'lou</t>
    </rPh>
    <rPh sb="28" eb="29">
      <t>jiu'dian</t>
    </rPh>
    <rPh sb="31" eb="32">
      <t>ou'jiang'kou</t>
    </rPh>
    <rPh sb="34" eb="35">
      <t>gong'chang</t>
    </rPh>
    <rPh sb="37" eb="38">
      <t>wen'zhou'nan</t>
    </rPh>
    <phoneticPr fontId="3" type="noConversion"/>
  </si>
  <si>
    <t>9月18日全天
领导用GL8
阿外楼酒店-瓯江口工厂-阿外楼酒店-瓯江口工厂-机场
车辆9成新，备水</t>
    <rPh sb="1" eb="2">
      <t>yue</t>
    </rPh>
    <rPh sb="4" eb="5">
      <t>ri</t>
    </rPh>
    <rPh sb="5" eb="6">
      <t>quan'tian</t>
    </rPh>
    <rPh sb="8" eb="9">
      <t>ling'dao</t>
    </rPh>
    <rPh sb="10" eb="11">
      <t>yong</t>
    </rPh>
    <rPh sb="15" eb="16">
      <t>a'wai'lou'jiu'dian</t>
    </rPh>
    <rPh sb="21" eb="22">
      <t>ou'jiang'kou</t>
    </rPh>
    <rPh sb="24" eb="25">
      <t>gong'chang</t>
    </rPh>
    <rPh sb="27" eb="28">
      <t>a'wai'lou'jiu'dian</t>
    </rPh>
    <rPh sb="33" eb="34">
      <t>ou'jiang'kou'gong'chang</t>
    </rPh>
    <rPh sb="39" eb="40">
      <t>ji'chang</t>
    </rPh>
    <phoneticPr fontId="3" type="noConversion"/>
  </si>
  <si>
    <t>9月18日 杭州东-温州南
G7641 08:55-11:12
二等座</t>
    <rPh sb="1" eb="2">
      <t>yue</t>
    </rPh>
    <rPh sb="4" eb="5">
      <t>ri</t>
    </rPh>
    <rPh sb="6" eb="7">
      <t>hang'zhou</t>
    </rPh>
    <rPh sb="8" eb="9">
      <t>dong</t>
    </rPh>
    <rPh sb="10" eb="11">
      <t>wen'zhou'nan</t>
    </rPh>
    <rPh sb="32" eb="33">
      <t>er'deng'zuo</t>
    </rPh>
    <phoneticPr fontId="3" type="noConversion"/>
  </si>
  <si>
    <t>9月18日 温州南-杭州东
G7340 18:34-20:58
二等座</t>
    <rPh sb="1" eb="2">
      <t>yue</t>
    </rPh>
    <rPh sb="4" eb="5">
      <t>ri</t>
    </rPh>
    <rPh sb="6" eb="7">
      <t>wen'zhou</t>
    </rPh>
    <rPh sb="8" eb="9">
      <t>nan</t>
    </rPh>
    <rPh sb="10" eb="11">
      <t>hang'zhou</t>
    </rPh>
    <rPh sb="12" eb="13">
      <t>dong</t>
    </rPh>
    <rPh sb="32" eb="33">
      <t>er'deng'zuo</t>
    </rPh>
    <phoneticPr fontId="3" type="noConversion"/>
  </si>
  <si>
    <t>9月18日 温州阿外楼酒店午餐
人均200元标准</t>
    <rPh sb="1" eb="2">
      <t>yue</t>
    </rPh>
    <rPh sb="4" eb="5">
      <t>ri</t>
    </rPh>
    <rPh sb="6" eb="7">
      <t>wen'zhou</t>
    </rPh>
    <rPh sb="8" eb="9">
      <t>a'wai'lou'jiu'dian</t>
    </rPh>
    <rPh sb="13" eb="14">
      <t>wu'can</t>
    </rPh>
    <rPh sb="16" eb="17">
      <t>ren'jun</t>
    </rPh>
    <rPh sb="21" eb="22">
      <t>yuan</t>
    </rPh>
    <rPh sb="22" eb="23">
      <t>biao'zhun</t>
    </rPh>
    <phoneticPr fontId="3" type="noConversion"/>
  </si>
  <si>
    <t>9月17日-18日全天
工作备用GL8
车辆9成新，备水</t>
    <rPh sb="8" eb="9">
      <t>ri</t>
    </rPh>
    <rPh sb="12" eb="13">
      <t>gong'zuo</t>
    </rPh>
    <rPh sb="14" eb="15">
      <t>bei</t>
    </rPh>
    <phoneticPr fontId="3" type="noConversion"/>
  </si>
  <si>
    <t>9月17日 上海-温州
MU9517 10:25-11:45</t>
    <rPh sb="1" eb="2">
      <t>yue</t>
    </rPh>
    <rPh sb="4" eb="5">
      <t>ri</t>
    </rPh>
    <rPh sb="6" eb="7">
      <t>shang'hai</t>
    </rPh>
    <rPh sb="9" eb="10">
      <t>wen'zhou</t>
    </rPh>
    <phoneticPr fontId="3" type="noConversion"/>
  </si>
  <si>
    <t>9月17日 北京-温州
CA1567 7:40-10:20</t>
    <rPh sb="1" eb="2">
      <t>yue</t>
    </rPh>
    <rPh sb="4" eb="5">
      <t>ri</t>
    </rPh>
    <rPh sb="6" eb="7">
      <t>bei'jing</t>
    </rPh>
    <rPh sb="9" eb="10">
      <t>wen'zhou</t>
    </rPh>
    <phoneticPr fontId="3" type="noConversion"/>
  </si>
  <si>
    <t>9月18日 温州南-上海虹桥
G7340 18:34-22:04</t>
    <rPh sb="1" eb="2">
      <t>yue</t>
    </rPh>
    <rPh sb="4" eb="5">
      <t>ri</t>
    </rPh>
    <rPh sb="6" eb="7">
      <t>wen'zhou</t>
    </rPh>
    <rPh sb="8" eb="9">
      <t>nan</t>
    </rPh>
    <rPh sb="10" eb="11">
      <t>shang'hia</t>
    </rPh>
    <rPh sb="12" eb="13">
      <t>hong'qiao</t>
    </rPh>
    <phoneticPr fontId="3" type="noConversion"/>
  </si>
  <si>
    <t xml:space="preserve">机票/火车票                    </t>
    <rPh sb="0" eb="1">
      <t>ji'piao</t>
    </rPh>
    <rPh sb="3" eb="4">
      <t>huo'che'piao</t>
    </rPh>
    <phoneticPr fontId="3" type="noConversion"/>
  </si>
  <si>
    <t>住宿</t>
    <rPh sb="0" eb="1">
      <t>zhu'su</t>
    </rPh>
    <phoneticPr fontId="3" type="noConversion"/>
  </si>
  <si>
    <t xml:space="preserve">餐饮 </t>
    <phoneticPr fontId="3" type="noConversion"/>
  </si>
  <si>
    <t>活动</t>
    <rPh sb="0" eb="1">
      <t>huo'dong</t>
    </rPh>
    <phoneticPr fontId="3" type="noConversion"/>
  </si>
  <si>
    <t>杂费</t>
    <rPh sb="0" eb="1">
      <t>za'fei</t>
    </rPh>
    <phoneticPr fontId="3" type="noConversion"/>
  </si>
  <si>
    <t>9月18日温州工厂会议室
上下午各一场会议2次茶歇, 2000元一场</t>
    <rPh sb="1" eb="2">
      <t>yue</t>
    </rPh>
    <rPh sb="4" eb="5">
      <t>ri</t>
    </rPh>
    <rPh sb="5" eb="6">
      <t>wen'zhou</t>
    </rPh>
    <rPh sb="7" eb="8">
      <t>gong'chang</t>
    </rPh>
    <rPh sb="9" eb="10">
      <t>hui'yi'shi</t>
    </rPh>
    <rPh sb="13" eb="14">
      <t>shang'xia'wu</t>
    </rPh>
    <rPh sb="16" eb="17">
      <t>ge</t>
    </rPh>
    <rPh sb="17" eb="18">
      <t>yi'chang</t>
    </rPh>
    <rPh sb="19" eb="20">
      <t>hui'yi</t>
    </rPh>
    <rPh sb="22" eb="23">
      <t>ci</t>
    </rPh>
    <rPh sb="23" eb="24">
      <t>cha'xie</t>
    </rPh>
    <phoneticPr fontId="3" type="noConversion"/>
  </si>
  <si>
    <t>媒体停车费，100元每人</t>
    <rPh sb="0" eb="1">
      <t>mei'ti'ting'che'fei</t>
    </rPh>
    <phoneticPr fontId="3" type="noConversion"/>
  </si>
  <si>
    <t>媒体临时报销, 400每人</t>
    <rPh sb="0" eb="1">
      <t>mei'ti'ting'che'fei</t>
    </rPh>
    <rPh sb="2" eb="3">
      <t>mei'ti</t>
    </rPh>
    <rPh sb="4" eb="5">
      <t>lin'shi</t>
    </rPh>
    <rPh sb="6" eb="7">
      <t>bao'xiao</t>
    </rPh>
    <phoneticPr fontId="3" type="noConversion"/>
  </si>
  <si>
    <t>旅行社工作人员</t>
    <rPh sb="0" eb="1">
      <t>za'fei</t>
    </rPh>
    <phoneticPr fontId="3" type="noConversion"/>
  </si>
  <si>
    <t>餐补</t>
    <phoneticPr fontId="3" type="noConversion"/>
  </si>
  <si>
    <t>合计：</t>
    <phoneticPr fontId="3" type="noConversion"/>
  </si>
  <si>
    <t>服务费：</t>
    <phoneticPr fontId="3" type="noConversion"/>
  </si>
  <si>
    <t>税费（6%可抵扣发票）：</t>
    <phoneticPr fontId="3" type="noConversion"/>
  </si>
  <si>
    <t>总计：</t>
    <phoneticPr fontId="3" type="noConversion"/>
  </si>
  <si>
    <t>备注</t>
    <phoneticPr fontId="3" type="noConversion"/>
  </si>
  <si>
    <t>含司机餐补，水费超时费</t>
    <phoneticPr fontId="3" type="noConversion"/>
  </si>
  <si>
    <t>9月19日
媒体备用送站考斯特
阿外楼酒店-温州南站
车辆9成新，备水</t>
    <rPh sb="1" eb="2">
      <t>yue</t>
    </rPh>
    <rPh sb="4" eb="5">
      <t>ri</t>
    </rPh>
    <rPh sb="5" eb="6">
      <t>quan'tian</t>
    </rPh>
    <rPh sb="8" eb="9">
      <t>mei'ti</t>
    </rPh>
    <rPh sb="10" eb="11">
      <t>bei'yong</t>
    </rPh>
    <rPh sb="12" eb="13">
      <t>song'zhan</t>
    </rPh>
    <rPh sb="14" eb="15">
      <t>kao'si'te</t>
    </rPh>
    <rPh sb="18" eb="19">
      <t>a'wai'lou'jiu'dian</t>
    </rPh>
    <rPh sb="24" eb="25">
      <t>wen'zhou</t>
    </rPh>
    <rPh sb="26" eb="27">
      <t>nan'zhan</t>
    </rPh>
    <rPh sb="29" eb="30">
      <t>che'liang</t>
    </rPh>
    <rPh sb="32" eb="33">
      <t>cheng'xinbei'shui</t>
    </rPh>
    <phoneticPr fontId="3" type="noConversion"/>
  </si>
  <si>
    <t>交通费(大交通+市内打车）</t>
    <phoneticPr fontId="3" type="noConversion"/>
  </si>
  <si>
    <t xml:space="preserve">9月19日 温州-上海
FM9518 </t>
    <rPh sb="1" eb="2">
      <t>yue</t>
    </rPh>
    <rPh sb="4" eb="5">
      <t>ri</t>
    </rPh>
    <rPh sb="6" eb="7">
      <t>wen'zhou</t>
    </rPh>
    <rPh sb="8" eb="9">
      <t>nan</t>
    </rPh>
    <rPh sb="10" eb="11">
      <t>hang'zhou</t>
    </rPh>
    <rPh sb="12" eb="13">
      <t>donger'deng'zuo</t>
    </rPh>
    <phoneticPr fontId="3" type="noConversion"/>
  </si>
  <si>
    <t>9月19日 温州-上海
FM9516</t>
    <rPh sb="1" eb="2">
      <t>yue</t>
    </rPh>
    <rPh sb="4" eb="5">
      <t>ri</t>
    </rPh>
    <rPh sb="6" eb="7">
      <t>wen'zhou</t>
    </rPh>
    <rPh sb="8" eb="9">
      <t>nan</t>
    </rPh>
    <rPh sb="10" eb="11">
      <t>hang'zhou</t>
    </rPh>
    <rPh sb="12" eb="13">
      <t>donger'deng'zuo</t>
    </rPh>
    <phoneticPr fontId="3" type="noConversion"/>
  </si>
  <si>
    <t>打印费用</t>
    <phoneticPr fontId="3" type="noConversion"/>
  </si>
  <si>
    <t>9月17日媒体住宿</t>
    <rPh sb="1" eb="2">
      <t>yue</t>
    </rPh>
    <rPh sb="4" eb="5">
      <t>ri</t>
    </rPh>
    <rPh sb="5" eb="6">
      <t>zhu'su</t>
    </rPh>
    <rPh sb="8" eb="9">
      <t>jianyuanjianyebiao'zhun</t>
    </rPh>
    <phoneticPr fontId="3" type="noConversion"/>
  </si>
</sst>
</file>

<file path=xl/styles.xml><?xml version="1.0" encoding="utf-8"?>
<styleSheet xmlns="http://schemas.openxmlformats.org/spreadsheetml/2006/main">
  <numFmts count="6">
    <numFmt numFmtId="5" formatCode="&quot;¥&quot;#,##0;&quot;¥&quot;\-#,##0"/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&quot;¥&quot;#,##0;[Red]&quot;¥&quot;#,##0"/>
    <numFmt numFmtId="179" formatCode="&quot;¥&quot;#,##0.00;[Red]&quot;¥&quot;#,##0.00"/>
  </numFmts>
  <fonts count="27">
    <font>
      <sz val="12"/>
      <name val="宋体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Calibri (主题正文)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0" borderId="1" applyNumberFormat="0" applyProtection="0">
      <alignment vertical="center"/>
    </xf>
    <xf numFmtId="0" fontId="13" fillId="21" borderId="2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1" applyNumberFormat="0" applyProtection="0">
      <alignment vertical="center"/>
    </xf>
    <xf numFmtId="0" fontId="20" fillId="0" borderId="6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1" fillId="23" borderId="7" applyNumberFormat="0" applyProtection="0">
      <alignment vertical="center"/>
    </xf>
    <xf numFmtId="0" fontId="22" fillId="20" borderId="8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9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26" fillId="0" borderId="0"/>
    <xf numFmtId="0" fontId="7" fillId="0" borderId="0">
      <alignment horizontal="justify" vertical="justify" wrapText="1"/>
      <protection hidden="1"/>
    </xf>
    <xf numFmtId="0" fontId="26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11" borderId="10" xfId="0" applyNumberFormat="1" applyFont="1" applyFill="1" applyBorder="1" applyAlignment="1" applyProtection="1">
      <alignment horizontal="left" vertical="center" wrapText="1"/>
    </xf>
    <xf numFmtId="0" fontId="2" fillId="11" borderId="10" xfId="0" applyNumberFormat="1" applyFont="1" applyFill="1" applyBorder="1" applyAlignment="1" applyProtection="1">
      <alignment horizontal="center" vertical="center" wrapText="1"/>
    </xf>
    <xf numFmtId="178" fontId="2" fillId="11" borderId="10" xfId="0" applyNumberFormat="1" applyFont="1" applyFill="1" applyBorder="1" applyAlignment="1" applyProtection="1">
      <alignment horizontal="center" vertical="center" wrapText="1"/>
    </xf>
    <xf numFmtId="5" fontId="5" fillId="0" borderId="10" xfId="0" applyNumberFormat="1" applyFont="1" applyFill="1" applyBorder="1" applyAlignment="1" applyProtection="1">
      <alignment horizontal="left" vertical="center" wrapText="1"/>
    </xf>
    <xf numFmtId="5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178" fontId="5" fillId="0" borderId="10" xfId="0" applyNumberFormat="1" applyFont="1" applyFill="1" applyBorder="1" applyAlignment="1" applyProtection="1">
      <alignment horizontal="center" vertical="center" wrapText="1"/>
    </xf>
    <xf numFmtId="5" fontId="2" fillId="24" borderId="10" xfId="0" applyNumberFormat="1" applyFont="1" applyFill="1" applyBorder="1" applyAlignment="1" applyProtection="1">
      <alignment horizontal="left" vertical="center" wrapText="1"/>
    </xf>
    <xf numFmtId="5" fontId="5" fillId="24" borderId="10" xfId="0" applyNumberFormat="1" applyFont="1" applyFill="1" applyBorder="1" applyAlignment="1" applyProtection="1">
      <alignment horizontal="center" vertical="center" wrapText="1"/>
    </xf>
    <xf numFmtId="0" fontId="5" fillId="24" borderId="10" xfId="0" applyNumberFormat="1" applyFont="1" applyFill="1" applyBorder="1" applyAlignment="1" applyProtection="1">
      <alignment horizontal="center" vertical="center" wrapText="1"/>
    </xf>
    <xf numFmtId="0" fontId="6" fillId="24" borderId="10" xfId="0" applyNumberFormat="1" applyFont="1" applyFill="1" applyBorder="1" applyAlignment="1" applyProtection="1">
      <alignment horizontal="center" vertical="center" wrapText="1"/>
    </xf>
    <xf numFmtId="178" fontId="2" fillId="24" borderId="10" xfId="0" applyNumberFormat="1" applyFont="1" applyFill="1" applyBorder="1" applyAlignment="1" applyProtection="1">
      <alignment horizontal="center" vertical="center" wrapText="1"/>
    </xf>
    <xf numFmtId="5" fontId="2" fillId="25" borderId="10" xfId="0" applyNumberFormat="1" applyFont="1" applyFill="1" applyBorder="1" applyAlignment="1" applyProtection="1">
      <alignment horizontal="justify" vertical="center" wrapText="1"/>
    </xf>
    <xf numFmtId="5" fontId="5" fillId="25" borderId="10" xfId="0" applyNumberFormat="1" applyFont="1" applyFill="1" applyBorder="1" applyAlignment="1" applyProtection="1">
      <alignment horizontal="center" vertical="center" wrapText="1"/>
    </xf>
    <xf numFmtId="0" fontId="5" fillId="25" borderId="10" xfId="0" applyNumberFormat="1" applyFont="1" applyFill="1" applyBorder="1" applyAlignment="1" applyProtection="1">
      <alignment horizontal="center" vertical="center" wrapText="1"/>
    </xf>
    <xf numFmtId="0" fontId="6" fillId="25" borderId="10" xfId="0" applyNumberFormat="1" applyFont="1" applyFill="1" applyBorder="1" applyAlignment="1" applyProtection="1">
      <alignment horizontal="center" vertical="center" wrapText="1"/>
    </xf>
    <xf numFmtId="178" fontId="2" fillId="25" borderId="10" xfId="0" applyNumberFormat="1" applyFont="1" applyFill="1" applyBorder="1" applyAlignment="1" applyProtection="1">
      <alignment horizontal="center" vertical="center" wrapText="1"/>
    </xf>
    <xf numFmtId="5" fontId="5" fillId="0" borderId="10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0" fillId="0" borderId="10" xfId="0" applyBorder="1">
      <alignment vertical="center"/>
    </xf>
    <xf numFmtId="5" fontId="2" fillId="26" borderId="10" xfId="0" applyNumberFormat="1" applyFont="1" applyFill="1" applyBorder="1" applyAlignment="1" applyProtection="1">
      <alignment horizontal="left" vertical="center" wrapText="1"/>
    </xf>
    <xf numFmtId="5" fontId="5" fillId="26" borderId="10" xfId="0" applyNumberFormat="1" applyFont="1" applyFill="1" applyBorder="1" applyAlignment="1" applyProtection="1">
      <alignment horizontal="center" vertical="center" wrapText="1"/>
    </xf>
    <xf numFmtId="0" fontId="5" fillId="26" borderId="10" xfId="0" applyNumberFormat="1" applyFont="1" applyFill="1" applyBorder="1" applyAlignment="1" applyProtection="1">
      <alignment horizontal="center" vertical="center" wrapText="1"/>
    </xf>
    <xf numFmtId="0" fontId="6" fillId="26" borderId="10" xfId="0" applyNumberFormat="1" applyFont="1" applyFill="1" applyBorder="1" applyAlignment="1" applyProtection="1">
      <alignment horizontal="center" vertical="center" wrapText="1"/>
    </xf>
    <xf numFmtId="178" fontId="2" fillId="26" borderId="10" xfId="0" applyNumberFormat="1" applyFont="1" applyFill="1" applyBorder="1" applyAlignment="1" applyProtection="1">
      <alignment horizontal="center" vertical="center" wrapText="1"/>
    </xf>
    <xf numFmtId="5" fontId="2" fillId="27" borderId="10" xfId="0" applyNumberFormat="1" applyFont="1" applyFill="1" applyBorder="1" applyAlignment="1" applyProtection="1">
      <alignment horizontal="justify" vertical="center" wrapText="1"/>
    </xf>
    <xf numFmtId="5" fontId="5" fillId="27" borderId="10" xfId="0" applyNumberFormat="1" applyFont="1" applyFill="1" applyBorder="1" applyAlignment="1" applyProtection="1">
      <alignment horizontal="center" vertical="center" wrapText="1"/>
    </xf>
    <xf numFmtId="0" fontId="5" fillId="27" borderId="10" xfId="0" applyNumberFormat="1" applyFont="1" applyFill="1" applyBorder="1" applyAlignment="1" applyProtection="1">
      <alignment horizontal="center" vertical="center" wrapText="1"/>
    </xf>
    <xf numFmtId="0" fontId="6" fillId="27" borderId="10" xfId="0" applyNumberFormat="1" applyFont="1" applyFill="1" applyBorder="1" applyAlignment="1" applyProtection="1">
      <alignment horizontal="center" vertical="center" wrapText="1"/>
    </xf>
    <xf numFmtId="178" fontId="2" fillId="27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Fill="1" applyBorder="1">
      <alignment vertical="center"/>
    </xf>
    <xf numFmtId="0" fontId="0" fillId="0" borderId="10" xfId="0" applyBorder="1" applyAlignment="1">
      <alignment horizontal="center" vertical="center"/>
    </xf>
    <xf numFmtId="178" fontId="0" fillId="0" borderId="10" xfId="0" applyNumberFormat="1" applyBorder="1">
      <alignment vertical="center"/>
    </xf>
    <xf numFmtId="179" fontId="0" fillId="0" borderId="10" xfId="0" applyNumberFormat="1" applyBorder="1">
      <alignment vertical="center"/>
    </xf>
    <xf numFmtId="0" fontId="0" fillId="0" borderId="10" xfId="0" applyFill="1" applyBorder="1">
      <alignment vertical="center"/>
    </xf>
    <xf numFmtId="0" fontId="5" fillId="0" borderId="10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 wrapText="1"/>
    </xf>
    <xf numFmtId="0" fontId="2" fillId="6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right" vertical="center"/>
    </xf>
    <xf numFmtId="177" fontId="2" fillId="6" borderId="10" xfId="0" applyNumberFormat="1" applyFont="1" applyFill="1" applyBorder="1" applyAlignment="1" applyProtection="1">
      <alignment horizontal="center" vertical="center" wrapText="1"/>
    </xf>
  </cellXfs>
  <cellStyles count="52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3" xfId="44"/>
    <cellStyle name="逗号 2" xfId="45"/>
    <cellStyle name="逗号 3" xfId="46"/>
    <cellStyle name="普通 2" xfId="47"/>
    <cellStyle name="普通 2 2" xfId="48"/>
    <cellStyle name="普通 3" xfId="49"/>
    <cellStyle name="样式 1" xfId="50"/>
    <cellStyle name="一般_Sheet1" xfId="5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32"/>
  <sheetViews>
    <sheetView tabSelected="1" zoomScale="125" zoomScaleNormal="125" zoomScaleSheetLayoutView="100" zoomScalePageLayoutView="125" workbookViewId="0">
      <selection activeCell="E32" sqref="E32"/>
    </sheetView>
  </sheetViews>
  <sheetFormatPr defaultColWidth="9" defaultRowHeight="14.25"/>
  <cols>
    <col min="1" max="1" width="39" customWidth="1"/>
    <col min="2" max="2" width="18.625" customWidth="1"/>
    <col min="5" max="5" width="12.375" customWidth="1"/>
    <col min="7" max="7" width="9.375" bestFit="1" customWidth="1"/>
  </cols>
  <sheetData>
    <row r="1" spans="1:6">
      <c r="A1" s="42" t="s">
        <v>0</v>
      </c>
      <c r="B1" s="42" t="s">
        <v>1</v>
      </c>
      <c r="C1" s="40" t="s">
        <v>2</v>
      </c>
      <c r="D1" s="40" t="s">
        <v>3</v>
      </c>
      <c r="E1" s="40" t="s">
        <v>4</v>
      </c>
      <c r="F1" s="40" t="s">
        <v>29</v>
      </c>
    </row>
    <row r="2" spans="1:6">
      <c r="A2" s="42"/>
      <c r="B2" s="42"/>
      <c r="C2" s="40"/>
      <c r="D2" s="40"/>
      <c r="E2" s="40"/>
      <c r="F2" s="40"/>
    </row>
    <row r="3" spans="1:6" ht="16.5">
      <c r="A3" s="2" t="s">
        <v>15</v>
      </c>
      <c r="B3" s="3"/>
      <c r="C3" s="3"/>
      <c r="D3" s="3"/>
      <c r="E3" s="4">
        <f>SUM(E4:E10)</f>
        <v>11556</v>
      </c>
      <c r="F3" s="22"/>
    </row>
    <row r="4" spans="1:6" ht="49.5">
      <c r="A4" s="5" t="s">
        <v>8</v>
      </c>
      <c r="B4" s="6">
        <v>148</v>
      </c>
      <c r="C4" s="22">
        <v>1</v>
      </c>
      <c r="D4" s="7">
        <v>13</v>
      </c>
      <c r="E4" s="8">
        <f>B4*C4*D4</f>
        <v>1924</v>
      </c>
      <c r="F4" s="22"/>
    </row>
    <row r="5" spans="1:6" ht="49.5">
      <c r="A5" s="5" t="s">
        <v>9</v>
      </c>
      <c r="B5" s="6">
        <v>148</v>
      </c>
      <c r="C5" s="22">
        <v>1</v>
      </c>
      <c r="D5" s="7">
        <v>11</v>
      </c>
      <c r="E5" s="8">
        <f t="shared" ref="E5:E10" si="0">B5*C5*D5</f>
        <v>1628</v>
      </c>
      <c r="F5" s="22"/>
    </row>
    <row r="6" spans="1:6" ht="33">
      <c r="A6" s="5" t="s">
        <v>13</v>
      </c>
      <c r="B6" s="6">
        <v>1030</v>
      </c>
      <c r="C6" s="22">
        <v>1</v>
      </c>
      <c r="D6" s="7">
        <v>1</v>
      </c>
      <c r="E6" s="8">
        <f t="shared" si="0"/>
        <v>1030</v>
      </c>
      <c r="F6" s="22"/>
    </row>
    <row r="7" spans="1:6" ht="33">
      <c r="A7" s="5" t="s">
        <v>12</v>
      </c>
      <c r="B7" s="6">
        <v>1130</v>
      </c>
      <c r="C7" s="22">
        <v>1</v>
      </c>
      <c r="D7" s="7">
        <v>3</v>
      </c>
      <c r="E7" s="8">
        <f t="shared" si="0"/>
        <v>3390</v>
      </c>
      <c r="F7" s="22"/>
    </row>
    <row r="8" spans="1:6" ht="33">
      <c r="A8" s="5" t="s">
        <v>14</v>
      </c>
      <c r="B8" s="6">
        <v>221</v>
      </c>
      <c r="C8" s="22">
        <v>1</v>
      </c>
      <c r="D8" s="7">
        <v>4</v>
      </c>
      <c r="E8" s="8">
        <f t="shared" si="0"/>
        <v>884</v>
      </c>
      <c r="F8" s="22"/>
    </row>
    <row r="9" spans="1:6" ht="33">
      <c r="A9" s="5" t="s">
        <v>33</v>
      </c>
      <c r="B9" s="6">
        <v>1350</v>
      </c>
      <c r="C9" s="22">
        <v>1</v>
      </c>
      <c r="D9" s="7">
        <v>1</v>
      </c>
      <c r="E9" s="8">
        <f t="shared" si="0"/>
        <v>1350</v>
      </c>
      <c r="F9" s="22"/>
    </row>
    <row r="10" spans="1:6" ht="33">
      <c r="A10" s="5" t="s">
        <v>34</v>
      </c>
      <c r="B10" s="6">
        <v>1350</v>
      </c>
      <c r="C10" s="22">
        <v>1</v>
      </c>
      <c r="D10" s="7">
        <v>1</v>
      </c>
      <c r="E10" s="8">
        <f t="shared" si="0"/>
        <v>1350</v>
      </c>
      <c r="F10" s="22"/>
    </row>
    <row r="11" spans="1:6" ht="16.5">
      <c r="A11" s="23" t="s">
        <v>16</v>
      </c>
      <c r="B11" s="24"/>
      <c r="C11" s="25"/>
      <c r="D11" s="26"/>
      <c r="E11" s="27">
        <f>SUM(E12:E12)</f>
        <v>5562</v>
      </c>
      <c r="F11" s="22"/>
    </row>
    <row r="12" spans="1:6" ht="16.5">
      <c r="A12" s="5" t="s">
        <v>36</v>
      </c>
      <c r="B12" s="6">
        <v>618</v>
      </c>
      <c r="C12" s="22">
        <v>1</v>
      </c>
      <c r="D12" s="7">
        <v>9</v>
      </c>
      <c r="E12" s="8">
        <f>B12*C12*D12</f>
        <v>5562</v>
      </c>
      <c r="F12" s="22"/>
    </row>
    <row r="13" spans="1:6" ht="16.5">
      <c r="A13" s="9" t="s">
        <v>17</v>
      </c>
      <c r="B13" s="10"/>
      <c r="C13" s="11"/>
      <c r="D13" s="12"/>
      <c r="E13" s="13">
        <f>SUM(E14:E14)</f>
        <v>3200</v>
      </c>
      <c r="F13" s="22"/>
    </row>
    <row r="14" spans="1:6" s="21" customFormat="1" ht="33">
      <c r="A14" s="5" t="s">
        <v>10</v>
      </c>
      <c r="B14" s="6">
        <v>200</v>
      </c>
      <c r="C14" s="33">
        <v>1</v>
      </c>
      <c r="D14" s="7">
        <v>16</v>
      </c>
      <c r="E14" s="8">
        <f>B14*C14*D14</f>
        <v>3200</v>
      </c>
      <c r="F14" s="37"/>
    </row>
    <row r="15" spans="1:6" ht="16.5">
      <c r="A15" s="14" t="s">
        <v>18</v>
      </c>
      <c r="B15" s="15"/>
      <c r="C15" s="16"/>
      <c r="D15" s="17"/>
      <c r="E15" s="18">
        <f>SUM(E16:E21)</f>
        <v>9600</v>
      </c>
      <c r="F15" s="22"/>
    </row>
    <row r="16" spans="1:6" ht="33">
      <c r="A16" s="19" t="s">
        <v>20</v>
      </c>
      <c r="B16" s="6">
        <v>2000</v>
      </c>
      <c r="C16" s="7">
        <v>1</v>
      </c>
      <c r="D16" s="7">
        <v>1</v>
      </c>
      <c r="E16" s="8">
        <f>B16*C16*D16</f>
        <v>2000</v>
      </c>
      <c r="F16" s="22"/>
    </row>
    <row r="17" spans="1:249" ht="66">
      <c r="A17" s="19" t="s">
        <v>5</v>
      </c>
      <c r="B17" s="6">
        <v>1500</v>
      </c>
      <c r="C17" s="7">
        <v>1</v>
      </c>
      <c r="D17" s="7">
        <v>1</v>
      </c>
      <c r="E17" s="8">
        <f t="shared" ref="E17:E28" si="1">B17*C17*D17</f>
        <v>1500</v>
      </c>
      <c r="F17" s="39" t="s">
        <v>30</v>
      </c>
    </row>
    <row r="18" spans="1:249" ht="66">
      <c r="A18" s="19" t="s">
        <v>6</v>
      </c>
      <c r="B18" s="6">
        <v>1800</v>
      </c>
      <c r="C18" s="7">
        <v>1</v>
      </c>
      <c r="D18" s="7">
        <v>1</v>
      </c>
      <c r="E18" s="8">
        <f t="shared" si="1"/>
        <v>1800</v>
      </c>
      <c r="F18" s="39" t="s">
        <v>30</v>
      </c>
    </row>
    <row r="19" spans="1:249" ht="82.5">
      <c r="A19" s="19" t="s">
        <v>7</v>
      </c>
      <c r="B19" s="6">
        <v>1200</v>
      </c>
      <c r="C19" s="7">
        <v>1</v>
      </c>
      <c r="D19" s="7">
        <v>1</v>
      </c>
      <c r="E19" s="8">
        <f t="shared" si="1"/>
        <v>1200</v>
      </c>
      <c r="F19" s="39" t="s">
        <v>30</v>
      </c>
    </row>
    <row r="20" spans="1:249" ht="66">
      <c r="A20" s="19" t="s">
        <v>31</v>
      </c>
      <c r="B20" s="6">
        <v>700</v>
      </c>
      <c r="C20" s="7">
        <v>1</v>
      </c>
      <c r="D20" s="7">
        <v>1</v>
      </c>
      <c r="E20" s="8">
        <f t="shared" si="1"/>
        <v>700</v>
      </c>
      <c r="F20" s="39" t="s">
        <v>30</v>
      </c>
    </row>
    <row r="21" spans="1:249" ht="49.5">
      <c r="A21" s="19" t="s">
        <v>11</v>
      </c>
      <c r="B21" s="6">
        <v>1200</v>
      </c>
      <c r="C21" s="7">
        <v>1</v>
      </c>
      <c r="D21" s="7">
        <v>2</v>
      </c>
      <c r="E21" s="8">
        <f t="shared" si="1"/>
        <v>2400</v>
      </c>
      <c r="F21" s="39" t="s">
        <v>30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</row>
    <row r="22" spans="1:249" ht="16.5">
      <c r="A22" s="28" t="s">
        <v>19</v>
      </c>
      <c r="B22" s="29"/>
      <c r="C22" s="30"/>
      <c r="D22" s="31"/>
      <c r="E22" s="32">
        <f>SUM(E23:E25)</f>
        <v>7976</v>
      </c>
      <c r="F22" s="22"/>
    </row>
    <row r="23" spans="1:249" ht="16.5">
      <c r="A23" s="19" t="s">
        <v>21</v>
      </c>
      <c r="B23" s="6">
        <v>95</v>
      </c>
      <c r="C23" s="7">
        <v>1</v>
      </c>
      <c r="D23" s="7">
        <v>9</v>
      </c>
      <c r="E23" s="8">
        <f t="shared" si="1"/>
        <v>855</v>
      </c>
      <c r="F23" s="3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</row>
    <row r="24" spans="1:249" ht="16.5">
      <c r="A24" s="19" t="s">
        <v>22</v>
      </c>
      <c r="B24" s="6">
        <v>387</v>
      </c>
      <c r="C24" s="7">
        <v>1</v>
      </c>
      <c r="D24" s="7">
        <v>18</v>
      </c>
      <c r="E24" s="8">
        <f t="shared" si="1"/>
        <v>6966</v>
      </c>
      <c r="F24" s="38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</row>
    <row r="25" spans="1:249" s="1" customFormat="1" ht="16.5">
      <c r="A25" s="19" t="s">
        <v>35</v>
      </c>
      <c r="B25" s="34">
        <v>155</v>
      </c>
      <c r="C25" s="34">
        <v>1</v>
      </c>
      <c r="D25" s="7">
        <v>1</v>
      </c>
      <c r="E25" s="8">
        <f t="shared" si="1"/>
        <v>155</v>
      </c>
      <c r="F25" s="22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</row>
    <row r="26" spans="1:249" s="1" customFormat="1" ht="16.5">
      <c r="A26" s="28" t="s">
        <v>23</v>
      </c>
      <c r="B26" s="29"/>
      <c r="C26" s="30"/>
      <c r="D26" s="31"/>
      <c r="E26" s="32">
        <f>SUM(E27:E28)</f>
        <v>2340</v>
      </c>
      <c r="F26" s="22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</row>
    <row r="27" spans="1:249" s="1" customFormat="1" ht="16.5">
      <c r="A27" s="19" t="s">
        <v>32</v>
      </c>
      <c r="B27" s="22">
        <v>698</v>
      </c>
      <c r="C27" s="22">
        <v>1</v>
      </c>
      <c r="D27" s="22">
        <v>3</v>
      </c>
      <c r="E27" s="8">
        <f t="shared" si="1"/>
        <v>2094</v>
      </c>
      <c r="F27" s="22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</row>
    <row r="28" spans="1:249" s="1" customFormat="1" ht="16.5">
      <c r="A28" s="19" t="s">
        <v>24</v>
      </c>
      <c r="B28" s="22">
        <v>82</v>
      </c>
      <c r="C28" s="22">
        <v>1</v>
      </c>
      <c r="D28" s="22">
        <v>3</v>
      </c>
      <c r="E28" s="8">
        <f t="shared" si="1"/>
        <v>246</v>
      </c>
      <c r="F28" s="22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</row>
    <row r="29" spans="1:249">
      <c r="A29" s="41" t="s">
        <v>25</v>
      </c>
      <c r="B29" s="41"/>
      <c r="C29" s="41"/>
      <c r="D29" s="41"/>
      <c r="E29" s="35">
        <f>SUM(E26+E22+E15+E13+E11+E3)</f>
        <v>40234</v>
      </c>
      <c r="F29" s="22"/>
    </row>
    <row r="30" spans="1:249">
      <c r="A30" s="41" t="s">
        <v>26</v>
      </c>
      <c r="B30" s="41"/>
      <c r="C30" s="41"/>
      <c r="D30" s="41"/>
      <c r="E30" s="36">
        <f>(E29-E26)*0.08</f>
        <v>3031.52</v>
      </c>
      <c r="F30" s="22"/>
    </row>
    <row r="31" spans="1:249">
      <c r="A31" s="41" t="s">
        <v>27</v>
      </c>
      <c r="B31" s="41"/>
      <c r="C31" s="41"/>
      <c r="D31" s="41"/>
      <c r="E31" s="35">
        <f>(E29+E30)*0.06</f>
        <v>2595.9311999999995</v>
      </c>
      <c r="F31" s="22"/>
    </row>
    <row r="32" spans="1:249">
      <c r="A32" s="41" t="s">
        <v>28</v>
      </c>
      <c r="B32" s="41"/>
      <c r="C32" s="41"/>
      <c r="D32" s="41"/>
      <c r="E32" s="35">
        <f>SUM(E29:E31)</f>
        <v>45861.451199999996</v>
      </c>
      <c r="F32" s="22"/>
    </row>
  </sheetData>
  <mergeCells count="10">
    <mergeCell ref="F1:F2"/>
    <mergeCell ref="A32:D32"/>
    <mergeCell ref="E1:E2"/>
    <mergeCell ref="A29:D29"/>
    <mergeCell ref="A30:D30"/>
    <mergeCell ref="A31:D31"/>
    <mergeCell ref="A1:A2"/>
    <mergeCell ref="B1:B2"/>
    <mergeCell ref="C1:C2"/>
    <mergeCell ref="D1:D2"/>
  </mergeCells>
  <phoneticPr fontId="3" type="noConversion"/>
  <pageMargins left="0.75" right="0.75" top="1" bottom="1" header="0.51111111111111107" footer="0.51111111111111107"/>
  <pageSetup paperSize="9" firstPageNumber="42949631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温州工厂探访</vt:lpstr>
    </vt:vector>
  </TitlesOfParts>
  <Company>Didatour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Lee</dc:creator>
  <cp:lastModifiedBy>Adimn</cp:lastModifiedBy>
  <dcterms:created xsi:type="dcterms:W3CDTF">2014-11-19T03:11:08Z</dcterms:created>
  <dcterms:modified xsi:type="dcterms:W3CDTF">2017-12-26T06:41:29Z</dcterms:modified>
</cp:coreProperties>
</file>