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员工差旅明细!$A$1:$K$56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5" i="2" l="1"/>
  <c r="I54" i="2"/>
  <c r="I53" i="2"/>
  <c r="I52" i="2"/>
  <c r="H58" i="3"/>
  <c r="H41" i="3"/>
  <c r="H51" i="3"/>
  <c r="H52" i="3"/>
  <c r="H48" i="3"/>
  <c r="H49" i="3"/>
  <c r="H50" i="3"/>
  <c r="H45" i="3"/>
  <c r="H47" i="3"/>
  <c r="H42" i="3"/>
  <c r="H44" i="3"/>
  <c r="H18" i="3"/>
  <c r="H19" i="3"/>
  <c r="H14" i="3"/>
  <c r="H15" i="3"/>
  <c r="H16" i="3"/>
  <c r="H11" i="3"/>
  <c r="H12" i="3"/>
  <c r="H13" i="3"/>
  <c r="H8" i="3"/>
  <c r="H9" i="3"/>
  <c r="H10" i="3"/>
  <c r="H59" i="3"/>
  <c r="G36" i="2"/>
  <c r="M61" i="3"/>
  <c r="I36" i="2"/>
  <c r="G39" i="2"/>
  <c r="H36" i="2"/>
  <c r="B39" i="2"/>
  <c r="F58" i="3"/>
  <c r="F41" i="3"/>
  <c r="F19" i="3"/>
  <c r="E39" i="3"/>
  <c r="E38" i="3"/>
  <c r="E37" i="3"/>
  <c r="E36" i="3"/>
  <c r="E35" i="3"/>
  <c r="E34" i="3"/>
  <c r="E33" i="3"/>
  <c r="E32" i="3"/>
  <c r="E30" i="3"/>
  <c r="E29" i="3"/>
  <c r="E28" i="3"/>
  <c r="E27" i="3"/>
  <c r="E26" i="3"/>
  <c r="E25" i="3"/>
  <c r="E24" i="3"/>
  <c r="E23" i="3"/>
  <c r="E22" i="3"/>
  <c r="E21" i="3"/>
  <c r="E40" i="3"/>
  <c r="E18" i="3"/>
  <c r="E31" i="3"/>
  <c r="E20" i="3"/>
  <c r="H46" i="3"/>
  <c r="E46" i="3"/>
  <c r="H43" i="3"/>
  <c r="E43" i="3"/>
  <c r="G32" i="4"/>
  <c r="H55" i="2"/>
  <c r="K39" i="2"/>
  <c r="E53" i="3"/>
  <c r="E58" i="3"/>
  <c r="E51" i="3"/>
  <c r="E52" i="3"/>
  <c r="E48" i="3"/>
  <c r="E50" i="3"/>
  <c r="E45" i="3"/>
  <c r="E47" i="3"/>
  <c r="E42" i="3"/>
  <c r="E44" i="3"/>
  <c r="E41" i="3"/>
  <c r="E17" i="3"/>
  <c r="E19" i="3"/>
  <c r="E14" i="3"/>
  <c r="E16" i="3"/>
  <c r="E11" i="3"/>
  <c r="E13" i="3"/>
  <c r="E8" i="3"/>
  <c r="E10" i="3"/>
  <c r="E59" i="3"/>
  <c r="A64" i="3"/>
  <c r="C64" i="3"/>
  <c r="I64" i="3"/>
  <c r="G58" i="3"/>
  <c r="G52" i="3"/>
  <c r="G50" i="3"/>
  <c r="G47" i="3"/>
  <c r="G44" i="3"/>
  <c r="G41" i="3"/>
  <c r="G19" i="3"/>
  <c r="G16" i="3"/>
  <c r="G13" i="3"/>
  <c r="G10" i="3"/>
  <c r="G59" i="3"/>
  <c r="G64" i="3"/>
  <c r="F52" i="3"/>
  <c r="F50" i="3"/>
  <c r="F47" i="3"/>
  <c r="F44" i="3"/>
  <c r="F16" i="3"/>
  <c r="F13" i="3"/>
  <c r="F10" i="3"/>
  <c r="F59" i="3"/>
  <c r="E64" i="3"/>
  <c r="D58" i="3"/>
  <c r="D52" i="3"/>
  <c r="D50" i="3"/>
  <c r="D47" i="3"/>
  <c r="D44" i="3"/>
  <c r="D41" i="3"/>
  <c r="D19" i="3"/>
  <c r="D16" i="3"/>
  <c r="D13" i="3"/>
  <c r="D10" i="3"/>
  <c r="D59" i="3"/>
  <c r="C58" i="3"/>
  <c r="C52" i="3"/>
  <c r="C50" i="3"/>
  <c r="C47" i="3"/>
  <c r="C44" i="3"/>
  <c r="C41" i="3"/>
  <c r="C19" i="3"/>
  <c r="C16" i="3"/>
  <c r="C13" i="3"/>
  <c r="C10" i="3"/>
  <c r="C59" i="3"/>
</calcChain>
</file>

<file path=xl/sharedStrings.xml><?xml version="1.0" encoding="utf-8"?>
<sst xmlns="http://schemas.openxmlformats.org/spreadsheetml/2006/main" count="214" uniqueCount="158">
  <si>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</si>
  <si>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</si>
  <si>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</si>
  <si>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</si>
  <si>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</si>
  <si>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</si>
  <si>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</si>
  <si>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</si>
  <si>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</si>
  <si>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</si>
  <si>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</si>
  <si>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</si>
  <si>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</si>
  <si>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</si>
  <si>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</si>
  <si>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</si>
  <si>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</si>
  <si>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</si>
  <si>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</si>
  <si>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</si>
  <si>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</si>
  <si>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</si>
  <si>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</si>
  <si>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</si>
  <si>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</si>
  <si>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</si>
  <si>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</si>
  <si>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</si>
  <si>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</si>
  <si>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</si>
  <si>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</si>
  <si>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</si>
  <si>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</si>
  <si>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</si>
  <si>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</si>
  <si>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</si>
  <si>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</si>
  <si>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</si>
  <si>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</si>
  <si>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</si>
  <si>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</si>
  <si>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</si>
  <si>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</si>
  <si>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</si>
  <si>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</si>
  <si>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</si>
  <si>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</si>
  <si>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</si>
  <si>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</si>
  <si>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</si>
  <si>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</si>
  <si>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</si>
  <si>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</si>
  <si>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</si>
  <si>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</si>
  <si>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</si>
  <si>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</si>
  <si>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</si>
  <si>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</si>
  <si>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</si>
  <si>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</si>
  <si>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</si>
  <si>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</si>
  <si>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</si>
  <si>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</si>
  <si>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</si>
  <si>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</si>
  <si>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</si>
  <si>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</si>
  <si>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</si>
  <si>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</si>
  <si>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</si>
  <si>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</si>
  <si>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</si>
  <si>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</si>
  <si>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</si>
  <si>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</si>
  <si>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</si>
  <si>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</si>
  <si>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</si>
  <si>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</si>
  <si>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</si>
  <si>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</si>
  <si>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</si>
  <si>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</si>
  <si>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</si>
  <si>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</si>
  <si>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</si>
  <si>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</si>
  <si>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</si>
  <si>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</si>
  <si>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</si>
  <si>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</si>
  <si>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</si>
  <si>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</si>
  <si>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</si>
  <si>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</si>
  <si>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</si>
  <si>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</si>
  <si>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</si>
  <si>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</si>
  <si>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首都机场-住宿地打车费</t>
  </si>
  <si>
    <t>云禾壹餐厅（VIP）-大理铂尔曼</t>
  </si>
  <si>
    <t>大理铂尔曼-云禾壹餐厅（VIP）</t>
  </si>
  <si>
    <t>住宿地-北京首都机场</t>
  </si>
  <si>
    <t>鸡蛋汤圆</t>
  </si>
  <si>
    <t>青麦下午餐</t>
  </si>
  <si>
    <t>大理机场超市</t>
  </si>
  <si>
    <t>铂尔曼酒店差价</t>
  </si>
  <si>
    <t>维也纳酒店</t>
  </si>
  <si>
    <t>诗莉莉酒店</t>
  </si>
  <si>
    <t>详见滴滴行程单</t>
    <rPh sb="0" eb="1">
      <t>xiang jian</t>
    </rPh>
    <rPh sb="2" eb="3">
      <t>di di</t>
    </rPh>
    <rPh sb="4" eb="5">
      <t>xing cheng da</t>
    </rPh>
    <rPh sb="6" eb="7">
      <t>dan</t>
    </rPh>
    <phoneticPr fontId="12" type="noConversion"/>
  </si>
  <si>
    <t>大理铂尔曼-大理机场</t>
    <rPh sb="0" eb="1">
      <t>da li</t>
    </rPh>
    <rPh sb="2" eb="3">
      <t>bo er mna</t>
    </rPh>
    <rPh sb="6" eb="7">
      <t>da li</t>
    </rPh>
    <rPh sb="8" eb="9">
      <t>ji chang</t>
    </rPh>
    <phoneticPr fontId="12" type="noConversion"/>
  </si>
  <si>
    <t>迷你三角架</t>
  </si>
  <si>
    <t>房间欢迎花花器</t>
  </si>
  <si>
    <t>花瓶</t>
  </si>
  <si>
    <t>氛围灯</t>
  </si>
  <si>
    <t>一次性小纸杯</t>
  </si>
  <si>
    <t>金属logo胸针</t>
  </si>
  <si>
    <t>牛皮纸袋</t>
  </si>
  <si>
    <t>logo牌</t>
  </si>
  <si>
    <t>设计素材采买12+7.9+6.9</t>
  </si>
  <si>
    <t>晚宴醒酒器</t>
    <rPh sb="0" eb="1">
      <t>wan yan</t>
    </rPh>
    <rPh sb="2" eb="3">
      <t>xing jiu qi</t>
    </rPh>
    <phoneticPr fontId="12" type="noConversion"/>
  </si>
  <si>
    <t>货拉拉 老板床垫</t>
    <rPh sb="0" eb="1">
      <t>huo la l</t>
    </rPh>
    <rPh sb="4" eb="5">
      <t>lao ban</t>
    </rPh>
    <rPh sb="6" eb="7">
      <t>hcuang dian</t>
    </rPh>
    <phoneticPr fontId="12" type="noConversion"/>
  </si>
  <si>
    <t>鲜花饼闪送费用</t>
    <rPh sb="0" eb="1">
      <t>xian hua bing</t>
    </rPh>
    <rPh sb="3" eb="4">
      <t>shan song</t>
    </rPh>
    <rPh sb="5" eb="6">
      <t>fei yong</t>
    </rPh>
    <phoneticPr fontId="12" type="noConversion"/>
  </si>
  <si>
    <t>快递费用</t>
    <rPh sb="0" eb="1">
      <t>kuai di</t>
    </rPh>
    <rPh sb="2" eb="3">
      <t>fei yong</t>
    </rPh>
    <phoneticPr fontId="12" type="noConversion"/>
  </si>
  <si>
    <t>陈师傅买药</t>
    <rPh sb="0" eb="1">
      <t>chen shi fu</t>
    </rPh>
    <rPh sb="3" eb="4">
      <t>mai yao</t>
    </rPh>
    <phoneticPr fontId="12" type="noConversion"/>
  </si>
  <si>
    <t>欢迎花花器</t>
    <rPh sb="0" eb="1">
      <t>huan ying hua</t>
    </rPh>
    <rPh sb="3" eb="4">
      <t>hua qi</t>
    </rPh>
    <phoneticPr fontId="12" type="noConversion"/>
  </si>
  <si>
    <t>车头牌打印</t>
    <rPh sb="0" eb="1">
      <t>ceh tou pai</t>
    </rPh>
    <rPh sb="1" eb="2">
      <t>tou</t>
    </rPh>
    <rPh sb="2" eb="3">
      <t>pai</t>
    </rPh>
    <rPh sb="3" eb="4">
      <t>da yin</t>
    </rPh>
    <phoneticPr fontId="12" type="noConversion"/>
  </si>
  <si>
    <t>车上物料采买</t>
    <rPh sb="0" eb="1">
      <t>ceh shang</t>
    </rPh>
    <rPh sb="2" eb="3">
      <t>wu liao</t>
    </rPh>
    <rPh sb="4" eb="5">
      <t>cai mai</t>
    </rPh>
    <phoneticPr fontId="12" type="noConversion"/>
  </si>
  <si>
    <t>鲜花饼代采</t>
    <rPh sb="0" eb="1">
      <t>xian hua bing</t>
    </rPh>
    <phoneticPr fontId="12" type="noConversion"/>
  </si>
  <si>
    <t>药品</t>
    <rPh sb="0" eb="1">
      <t>yao pin</t>
    </rPh>
    <phoneticPr fontId="12" type="noConversion"/>
  </si>
  <si>
    <t>顺丰同城</t>
    <rPh sb="0" eb="1">
      <t>shuf neng</t>
    </rPh>
    <rPh sb="2" eb="3">
      <t>tong cheng</t>
    </rPh>
    <phoneticPr fontId="12" type="noConversion"/>
  </si>
  <si>
    <t>退货运费</t>
    <rPh sb="0" eb="1">
      <t>tui huo</t>
    </rPh>
    <rPh sb="2" eb="3">
      <t>yun fei</t>
    </rPh>
    <phoneticPr fontId="12" type="noConversion"/>
  </si>
  <si>
    <t>可乐雪碧采买</t>
    <rPh sb="0" eb="1">
      <t>ke le</t>
    </rPh>
    <rPh sb="2" eb="3">
      <t>xue bi</t>
    </rPh>
    <rPh sb="4" eb="5">
      <t>cai mai</t>
    </rPh>
    <phoneticPr fontId="12" type="noConversion"/>
  </si>
  <si>
    <t>早餐打包</t>
    <rPh sb="0" eb="1">
      <t>zao can</t>
    </rPh>
    <rPh sb="2" eb="3">
      <t>da bao</t>
    </rPh>
    <phoneticPr fontId="12" type="noConversion"/>
  </si>
  <si>
    <t>水上人家晚餐</t>
    <rPh sb="0" eb="1">
      <t>shui shang</t>
    </rPh>
    <rPh sb="2" eb="3">
      <t>ren jia</t>
    </rPh>
    <rPh sb="4" eb="5">
      <t>wac nan</t>
    </rPh>
    <phoneticPr fontId="12" type="noConversion"/>
  </si>
  <si>
    <t>车上备品采买</t>
    <rPh sb="0" eb="1">
      <t>che shang</t>
    </rPh>
    <rPh sb="2" eb="3">
      <t>bei</t>
    </rPh>
    <rPh sb="3" eb="4">
      <t>p</t>
    </rPh>
    <rPh sb="4" eb="5">
      <t>cai mai</t>
    </rPh>
    <phoneticPr fontId="12" type="noConversion"/>
  </si>
  <si>
    <t>抵达日午餐-米线</t>
  </si>
  <si>
    <t>星巴克</t>
  </si>
  <si>
    <t>喜洲翰林餐厅</t>
  </si>
  <si>
    <t>若水三千餐厅</t>
  </si>
  <si>
    <t>碟翠</t>
  </si>
  <si>
    <t>尽膳</t>
  </si>
  <si>
    <t>踩线超市备品</t>
    <rPh sb="0" eb="1">
      <t>cai xian</t>
    </rPh>
    <rPh sb="2" eb="3">
      <t>chao shi</t>
    </rPh>
    <rPh sb="4" eb="5">
      <t>bei pin</t>
    </rPh>
    <phoneticPr fontId="12" type="noConversion"/>
  </si>
  <si>
    <t>侯姐；详见滴滴行程单</t>
    <rPh sb="0" eb="1">
      <t>hou jie</t>
    </rPh>
    <rPh sb="3" eb="4">
      <t>xiang jian</t>
    </rPh>
    <rPh sb="5" eb="6">
      <t>di di</t>
    </rPh>
    <rPh sb="7" eb="8">
      <t>xing cheng da</t>
    </rPh>
    <rPh sb="9" eb="10">
      <t>dan</t>
    </rPh>
    <phoneticPr fontId="12" type="noConversion"/>
  </si>
  <si>
    <t>郭燕雷</t>
    <rPh sb="0" eb="1">
      <t>guo yan lei</t>
    </rPh>
    <phoneticPr fontId="12" type="noConversion"/>
  </si>
  <si>
    <t>北京、大理</t>
    <rPh sb="0" eb="1">
      <t>bei jing</t>
    </rPh>
    <rPh sb="3" eb="4">
      <t>da li</t>
    </rPh>
    <phoneticPr fontId="12" type="noConversion"/>
  </si>
  <si>
    <t>2023年3月</t>
    <rPh sb="4" eb="5">
      <t>nian</t>
    </rPh>
    <rPh sb="6" eb="7">
      <t>yue</t>
    </rPh>
    <phoneticPr fontId="12" type="noConversion"/>
  </si>
  <si>
    <t>项目经理</t>
    <rPh sb="0" eb="1">
      <t>xiang mu jing li</t>
    </rPh>
    <phoneticPr fontId="12" type="noConversion"/>
  </si>
  <si>
    <t>企划活动部</t>
    <rPh sb="0" eb="1">
      <t>qi hua hud oong bu</t>
    </rPh>
    <phoneticPr fontId="12" type="noConversion"/>
  </si>
  <si>
    <t>HMZA-230309-CZH182</t>
    <phoneticPr fontId="12" type="noConversion"/>
  </si>
  <si>
    <t>大理</t>
    <rPh sb="0" eb="1">
      <t>da li</t>
    </rPh>
    <phoneticPr fontId="12" type="noConversion"/>
  </si>
  <si>
    <t>2023年3月7-10，13、14日</t>
    <rPh sb="4" eb="5">
      <t>nian</t>
    </rPh>
    <rPh sb="6" eb="7">
      <t>yue</t>
    </rPh>
    <rPh sb="17" eb="18">
      <t>ri</t>
    </rPh>
    <phoneticPr fontId="12" type="noConversion"/>
  </si>
  <si>
    <t>2023年11-12日</t>
    <rPh sb="4" eb="5">
      <t>nian</t>
    </rPh>
    <rPh sb="10" eb="11">
      <t>ri</t>
    </rPh>
    <phoneticPr fontId="12" type="noConversion"/>
  </si>
  <si>
    <t>2023年2月7-10日</t>
    <rPh sb="4" eb="5">
      <t>nian</t>
    </rPh>
    <rPh sb="6" eb="7">
      <t>yue</t>
    </rPh>
    <rPh sb="11" eb="12">
      <t>ri</t>
    </rPh>
    <phoneticPr fontId="12" type="noConversion"/>
  </si>
  <si>
    <t>团号：HMZA-230309-CZH182</t>
    <phoneticPr fontId="12" type="noConversion"/>
  </si>
  <si>
    <t>会议日期：2023年3月9-12日</t>
    <rPh sb="9" eb="10">
      <t>nian</t>
    </rPh>
    <rPh sb="11" eb="12">
      <t>yue</t>
    </rPh>
    <rPh sb="16" eb="17">
      <t>ri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</si>
</sst>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10" fillId="0" borderId="0" xfId="2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10" xfId="0" applyNumberFormat="1" applyBorder="1" applyAlignment="1">
      <alignment horizontal="righ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78" fontId="3" fillId="0" borderId="15" xfId="2" applyNumberFormat="1" applyFont="1" applyFill="1" applyBorder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  <xf numFmtId="178" fontId="3" fillId="10" borderId="15" xfId="2" applyNumberFormat="1" applyFont="1" applyFill="1" applyBorder="1" applyAlignment="1">
      <alignment horizontal="center" vertical="center"/>
    </xf>
  </cellXfs>
  <cellStyles count="12">
    <cellStyle name="常规" xfId="0" builtinId="0"/>
    <cellStyle name="常规 2" xfId="1"/>
    <cellStyle name="常规 3" xfId="2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</cellStyles>
  <dxfs count="0"/>
  <tableStyles count="0" defaultTableStyle="TableStyleMedium2" defaultPivotStyle="PivotStyleLight16"/>
  <colors>
    <mruColors>
      <color rgb="FF76DC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M66"/>
  <sheetViews>
    <sheetView showGridLines="0" tabSelected="1" workbookViewId="0">
      <selection activeCell="F32" sqref="F32"/>
    </sheetView>
  </sheetViews>
  <sheetFormatPr baseColWidth="10" defaultColWidth="9" defaultRowHeight="21" customHeight="1" x14ac:dyDescent="0.15"/>
  <cols>
    <col min="1" max="1" width="9" style="51"/>
    <col min="2" max="2" width="16.6640625" customWidth="1"/>
    <col min="3" max="3" width="14.1640625" style="52" customWidth="1"/>
    <col min="5" max="5" width="13" customWidth="1"/>
    <col min="6" max="6" width="12.83203125" customWidth="1"/>
    <col min="8" max="8" width="15.83203125" customWidth="1"/>
    <col min="9" max="9" width="24.83203125" customWidth="1"/>
    <col min="10" max="10" width="39.5" customWidth="1"/>
    <col min="11" max="11" width="10.6640625" bestFit="1" customWidth="1"/>
    <col min="13" max="13" width="10.6640625" bestFit="1" customWidth="1"/>
  </cols>
  <sheetData>
    <row r="2" spans="1:12" ht="21" customHeight="1" x14ac:dyDescent="0.15">
      <c r="C2" s="93" t="s">
        <v>0</v>
      </c>
      <c r="D2" s="93"/>
      <c r="E2" s="93"/>
      <c r="F2" s="93"/>
      <c r="G2" s="93"/>
      <c r="H2" s="93"/>
      <c r="I2" s="67"/>
      <c r="J2" s="67"/>
      <c r="K2" s="67"/>
      <c r="L2" s="67"/>
    </row>
    <row r="4" spans="1:12" ht="21" customHeight="1" x14ac:dyDescent="0.15">
      <c r="H4" s="116" t="s">
        <v>156</v>
      </c>
      <c r="I4" s="116"/>
      <c r="J4" s="116" t="s">
        <v>157</v>
      </c>
    </row>
    <row r="5" spans="1:12" ht="21" customHeight="1" x14ac:dyDescent="0.15">
      <c r="H5" s="117"/>
      <c r="I5" s="117"/>
      <c r="J5" s="117"/>
    </row>
    <row r="6" spans="1:12" ht="21" customHeight="1" x14ac:dyDescent="0.15">
      <c r="A6" s="108" t="s">
        <v>1</v>
      </c>
      <c r="B6" s="113" t="s">
        <v>2</v>
      </c>
      <c r="C6" s="94" t="s">
        <v>3</v>
      </c>
      <c r="D6" s="94"/>
      <c r="E6" s="94"/>
      <c r="F6" s="95" t="s">
        <v>4</v>
      </c>
      <c r="G6" s="95"/>
      <c r="H6" s="95"/>
      <c r="I6" s="95"/>
      <c r="J6" s="113" t="s">
        <v>5</v>
      </c>
    </row>
    <row r="7" spans="1:12" ht="21" customHeight="1" x14ac:dyDescent="0.15">
      <c r="A7" s="108"/>
      <c r="B7" s="113"/>
      <c r="C7" s="55" t="s">
        <v>6</v>
      </c>
      <c r="D7" s="56" t="s">
        <v>7</v>
      </c>
      <c r="E7" s="53" t="s">
        <v>8</v>
      </c>
      <c r="F7" s="54" t="s">
        <v>9</v>
      </c>
      <c r="G7" s="54" t="s">
        <v>10</v>
      </c>
      <c r="H7" s="54" t="s">
        <v>11</v>
      </c>
      <c r="I7" s="54" t="s">
        <v>12</v>
      </c>
      <c r="J7" s="113"/>
    </row>
    <row r="8" spans="1:12" ht="21" customHeight="1" x14ac:dyDescent="0.15">
      <c r="A8" s="109">
        <v>1</v>
      </c>
      <c r="B8" s="101" t="s">
        <v>13</v>
      </c>
      <c r="C8" s="103">
        <v>0</v>
      </c>
      <c r="D8" s="115"/>
      <c r="E8" s="103">
        <f>C8*D8</f>
        <v>0</v>
      </c>
      <c r="F8" s="59">
        <v>0</v>
      </c>
      <c r="G8" s="59">
        <v>0</v>
      </c>
      <c r="H8" s="59">
        <f>F8+G8</f>
        <v>0</v>
      </c>
      <c r="I8" s="68"/>
      <c r="J8" s="118" t="s">
        <v>14</v>
      </c>
    </row>
    <row r="9" spans="1:12" ht="21" customHeight="1" x14ac:dyDescent="0.15">
      <c r="A9" s="109"/>
      <c r="B9" s="101"/>
      <c r="C9" s="103"/>
      <c r="D9" s="115"/>
      <c r="E9" s="103"/>
      <c r="F9" s="59">
        <v>0</v>
      </c>
      <c r="G9" s="59">
        <v>0</v>
      </c>
      <c r="H9" s="59">
        <f>F9+G9</f>
        <v>0</v>
      </c>
      <c r="I9" s="68"/>
      <c r="J9" s="119"/>
    </row>
    <row r="10" spans="1:12" s="50" customFormat="1" ht="21" customHeight="1" x14ac:dyDescent="0.15">
      <c r="A10" s="61"/>
      <c r="B10" s="62" t="s">
        <v>15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69"/>
      <c r="J10" s="120"/>
    </row>
    <row r="11" spans="1:12" ht="21" customHeight="1" x14ac:dyDescent="0.15">
      <c r="A11" s="110">
        <v>2</v>
      </c>
      <c r="B11" s="99" t="s">
        <v>16</v>
      </c>
      <c r="C11" s="104">
        <v>0</v>
      </c>
      <c r="D11" s="110"/>
      <c r="E11" s="127">
        <f>C11*D11</f>
        <v>0</v>
      </c>
      <c r="F11" s="59">
        <v>0</v>
      </c>
      <c r="G11" s="59">
        <v>0</v>
      </c>
      <c r="H11" s="59">
        <f>F11+G11</f>
        <v>0</v>
      </c>
      <c r="I11" s="68"/>
      <c r="J11" s="118" t="s">
        <v>17</v>
      </c>
    </row>
    <row r="12" spans="1:12" ht="21" customHeight="1" x14ac:dyDescent="0.15">
      <c r="A12" s="111"/>
      <c r="B12" s="100"/>
      <c r="C12" s="105"/>
      <c r="D12" s="111"/>
      <c r="E12" s="128"/>
      <c r="F12" s="59">
        <v>0</v>
      </c>
      <c r="G12" s="59">
        <v>0</v>
      </c>
      <c r="H12" s="59">
        <f t="shared" ref="H12" si="0">F12+G12</f>
        <v>0</v>
      </c>
      <c r="I12" s="68"/>
      <c r="J12" s="119"/>
    </row>
    <row r="13" spans="1:12" s="50" customFormat="1" ht="21" customHeight="1" x14ac:dyDescent="0.15">
      <c r="A13" s="61"/>
      <c r="B13" s="62" t="s">
        <v>18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69"/>
      <c r="J13" s="120"/>
    </row>
    <row r="14" spans="1:12" ht="21" customHeight="1" x14ac:dyDescent="0.15">
      <c r="A14" s="109">
        <v>3</v>
      </c>
      <c r="B14" s="101" t="s">
        <v>19</v>
      </c>
      <c r="C14" s="103">
        <v>0</v>
      </c>
      <c r="D14" s="115"/>
      <c r="E14" s="103">
        <f>C14*D14</f>
        <v>0</v>
      </c>
      <c r="F14" s="59">
        <v>0</v>
      </c>
      <c r="G14" s="59">
        <v>0</v>
      </c>
      <c r="H14" s="59">
        <f>F14+G14</f>
        <v>0</v>
      </c>
      <c r="I14" s="68"/>
      <c r="J14" s="121" t="s">
        <v>20</v>
      </c>
    </row>
    <row r="15" spans="1:12" ht="21" customHeight="1" x14ac:dyDescent="0.15">
      <c r="A15" s="109"/>
      <c r="B15" s="101"/>
      <c r="C15" s="103"/>
      <c r="D15" s="115"/>
      <c r="E15" s="103"/>
      <c r="F15" s="59">
        <v>0</v>
      </c>
      <c r="G15" s="59">
        <v>0</v>
      </c>
      <c r="H15" s="59">
        <f>F15+G15</f>
        <v>0</v>
      </c>
      <c r="I15" s="68"/>
      <c r="J15" s="122"/>
    </row>
    <row r="16" spans="1:12" s="50" customFormat="1" ht="21" customHeight="1" x14ac:dyDescent="0.15">
      <c r="A16" s="61"/>
      <c r="B16" s="62" t="s">
        <v>21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69"/>
      <c r="J16" s="123"/>
    </row>
    <row r="17" spans="1:10" ht="21" customHeight="1" x14ac:dyDescent="0.15">
      <c r="A17" s="110">
        <v>4</v>
      </c>
      <c r="B17" s="99" t="s">
        <v>22</v>
      </c>
      <c r="C17" s="59">
        <v>0</v>
      </c>
      <c r="D17" s="60"/>
      <c r="E17" s="59">
        <f>C17*D17</f>
        <v>0</v>
      </c>
      <c r="F17" s="59">
        <v>85</v>
      </c>
      <c r="G17" s="59">
        <v>0</v>
      </c>
      <c r="H17" s="59">
        <v>85</v>
      </c>
      <c r="I17" s="68" t="s">
        <v>135</v>
      </c>
      <c r="J17" s="121" t="s">
        <v>23</v>
      </c>
    </row>
    <row r="18" spans="1:10" ht="21" customHeight="1" x14ac:dyDescent="0.15">
      <c r="A18" s="111"/>
      <c r="B18" s="100"/>
      <c r="C18" s="59">
        <v>0</v>
      </c>
      <c r="D18" s="60"/>
      <c r="E18" s="59">
        <f>C18*D18</f>
        <v>0</v>
      </c>
      <c r="F18" s="59">
        <v>1543</v>
      </c>
      <c r="G18" s="59">
        <v>0</v>
      </c>
      <c r="H18" s="59">
        <f>F18+G18</f>
        <v>1543</v>
      </c>
      <c r="I18" s="68" t="s">
        <v>136</v>
      </c>
      <c r="J18" s="122"/>
    </row>
    <row r="19" spans="1:10" s="50" customFormat="1" ht="21" customHeight="1" x14ac:dyDescent="0.15">
      <c r="A19" s="61"/>
      <c r="B19" s="62" t="s">
        <v>24</v>
      </c>
      <c r="C19" s="63">
        <f>SUM(C17)</f>
        <v>0</v>
      </c>
      <c r="D19" s="63">
        <f>SUM(D17)</f>
        <v>0</v>
      </c>
      <c r="E19" s="63">
        <f>SUM(E17)</f>
        <v>0</v>
      </c>
      <c r="F19" s="63">
        <f>SUM(F17:F18)</f>
        <v>1628</v>
      </c>
      <c r="G19" s="63">
        <f>SUM(G17:G17)</f>
        <v>0</v>
      </c>
      <c r="H19" s="63">
        <f>SUM(H17:H18)</f>
        <v>1628</v>
      </c>
      <c r="I19" s="69"/>
      <c r="J19" s="123"/>
    </row>
    <row r="20" spans="1:10" ht="21" customHeight="1" x14ac:dyDescent="0.15">
      <c r="A20" s="110">
        <v>5</v>
      </c>
      <c r="B20" s="99" t="s">
        <v>25</v>
      </c>
      <c r="C20" s="59">
        <v>0</v>
      </c>
      <c r="D20" s="60"/>
      <c r="E20" s="59">
        <f t="shared" ref="E20" si="2">C20*D20</f>
        <v>0</v>
      </c>
      <c r="F20" s="59">
        <v>0</v>
      </c>
      <c r="G20" s="59">
        <v>0</v>
      </c>
      <c r="H20" s="73">
        <v>28.2</v>
      </c>
      <c r="I20" s="68" t="s">
        <v>113</v>
      </c>
      <c r="J20" s="118" t="s">
        <v>26</v>
      </c>
    </row>
    <row r="21" spans="1:10" ht="21" customHeight="1" x14ac:dyDescent="0.15">
      <c r="A21" s="112"/>
      <c r="B21" s="102"/>
      <c r="C21" s="73">
        <v>0</v>
      </c>
      <c r="D21" s="74"/>
      <c r="E21" s="73">
        <f t="shared" ref="E21:E30" si="3">C21*D21</f>
        <v>0</v>
      </c>
      <c r="F21" s="73">
        <v>0</v>
      </c>
      <c r="G21" s="73">
        <v>0</v>
      </c>
      <c r="H21" s="73">
        <v>378</v>
      </c>
      <c r="I21" s="68" t="s">
        <v>114</v>
      </c>
      <c r="J21" s="119"/>
    </row>
    <row r="22" spans="1:10" ht="21" customHeight="1" x14ac:dyDescent="0.15">
      <c r="A22" s="112"/>
      <c r="B22" s="102"/>
      <c r="C22" s="73">
        <v>0</v>
      </c>
      <c r="D22" s="74"/>
      <c r="E22" s="73">
        <f t="shared" si="3"/>
        <v>0</v>
      </c>
      <c r="F22" s="73">
        <v>0</v>
      </c>
      <c r="G22" s="73">
        <v>0</v>
      </c>
      <c r="H22" s="73">
        <v>78</v>
      </c>
      <c r="I22" s="68" t="s">
        <v>115</v>
      </c>
      <c r="J22" s="119"/>
    </row>
    <row r="23" spans="1:10" ht="21" customHeight="1" x14ac:dyDescent="0.15">
      <c r="A23" s="112"/>
      <c r="B23" s="102"/>
      <c r="C23" s="73">
        <v>0</v>
      </c>
      <c r="D23" s="74"/>
      <c r="E23" s="73">
        <f t="shared" si="3"/>
        <v>0</v>
      </c>
      <c r="F23" s="73">
        <v>0</v>
      </c>
      <c r="G23" s="73">
        <v>0</v>
      </c>
      <c r="H23" s="73">
        <v>39</v>
      </c>
      <c r="I23" s="68" t="s">
        <v>115</v>
      </c>
      <c r="J23" s="119"/>
    </row>
    <row r="24" spans="1:10" ht="21" customHeight="1" x14ac:dyDescent="0.15">
      <c r="A24" s="112"/>
      <c r="B24" s="102"/>
      <c r="C24" s="73">
        <v>0</v>
      </c>
      <c r="D24" s="74"/>
      <c r="E24" s="73">
        <f t="shared" si="3"/>
        <v>0</v>
      </c>
      <c r="F24" s="73">
        <v>0</v>
      </c>
      <c r="G24" s="73">
        <v>0</v>
      </c>
      <c r="H24" s="73">
        <v>117</v>
      </c>
      <c r="I24" s="68" t="s">
        <v>116</v>
      </c>
      <c r="J24" s="119"/>
    </row>
    <row r="25" spans="1:10" ht="21" customHeight="1" x14ac:dyDescent="0.15">
      <c r="A25" s="112"/>
      <c r="B25" s="102"/>
      <c r="C25" s="73">
        <v>0</v>
      </c>
      <c r="D25" s="74"/>
      <c r="E25" s="73">
        <f t="shared" si="3"/>
        <v>0</v>
      </c>
      <c r="F25" s="73">
        <v>0</v>
      </c>
      <c r="G25" s="73">
        <v>0</v>
      </c>
      <c r="H25" s="73">
        <v>340</v>
      </c>
      <c r="I25" s="68" t="s">
        <v>117</v>
      </c>
      <c r="J25" s="119"/>
    </row>
    <row r="26" spans="1:10" ht="21" customHeight="1" x14ac:dyDescent="0.15">
      <c r="A26" s="112"/>
      <c r="B26" s="102"/>
      <c r="C26" s="73">
        <v>0</v>
      </c>
      <c r="D26" s="74"/>
      <c r="E26" s="73">
        <f t="shared" si="3"/>
        <v>0</v>
      </c>
      <c r="F26" s="73">
        <v>0</v>
      </c>
      <c r="G26" s="73">
        <v>0</v>
      </c>
      <c r="H26" s="73">
        <v>400</v>
      </c>
      <c r="I26" s="68" t="s">
        <v>118</v>
      </c>
      <c r="J26" s="119"/>
    </row>
    <row r="27" spans="1:10" ht="21" customHeight="1" x14ac:dyDescent="0.15">
      <c r="A27" s="112"/>
      <c r="B27" s="102"/>
      <c r="C27" s="73">
        <v>0</v>
      </c>
      <c r="D27" s="74"/>
      <c r="E27" s="73">
        <f t="shared" si="3"/>
        <v>0</v>
      </c>
      <c r="F27" s="73">
        <v>0</v>
      </c>
      <c r="G27" s="73">
        <v>0</v>
      </c>
      <c r="H27" s="73">
        <v>12.3</v>
      </c>
      <c r="I27" s="68" t="s">
        <v>119</v>
      </c>
      <c r="J27" s="119"/>
    </row>
    <row r="28" spans="1:10" ht="21" customHeight="1" x14ac:dyDescent="0.15">
      <c r="A28" s="112"/>
      <c r="B28" s="102"/>
      <c r="C28" s="73">
        <v>0</v>
      </c>
      <c r="D28" s="74"/>
      <c r="E28" s="73">
        <f t="shared" si="3"/>
        <v>0</v>
      </c>
      <c r="F28" s="73">
        <v>0</v>
      </c>
      <c r="G28" s="73">
        <v>0</v>
      </c>
      <c r="H28" s="73">
        <v>280</v>
      </c>
      <c r="I28" s="68" t="s">
        <v>120</v>
      </c>
      <c r="J28" s="119"/>
    </row>
    <row r="29" spans="1:10" ht="21" customHeight="1" x14ac:dyDescent="0.15">
      <c r="A29" s="112"/>
      <c r="B29" s="102"/>
      <c r="C29" s="73">
        <v>0</v>
      </c>
      <c r="D29" s="74"/>
      <c r="E29" s="73">
        <f t="shared" si="3"/>
        <v>0</v>
      </c>
      <c r="F29" s="73">
        <v>0</v>
      </c>
      <c r="G29" s="73">
        <v>0</v>
      </c>
      <c r="H29" s="73">
        <v>79.599999999999994</v>
      </c>
      <c r="I29" s="68" t="s">
        <v>114</v>
      </c>
      <c r="J29" s="119"/>
    </row>
    <row r="30" spans="1:10" ht="21" customHeight="1" x14ac:dyDescent="0.15">
      <c r="A30" s="112"/>
      <c r="B30" s="102"/>
      <c r="C30" s="73">
        <v>0</v>
      </c>
      <c r="D30" s="74"/>
      <c r="E30" s="73">
        <f t="shared" si="3"/>
        <v>0</v>
      </c>
      <c r="F30" s="73">
        <v>0</v>
      </c>
      <c r="G30" s="73">
        <v>0</v>
      </c>
      <c r="H30" s="73">
        <v>26.8</v>
      </c>
      <c r="I30" s="68" t="s">
        <v>121</v>
      </c>
      <c r="J30" s="119"/>
    </row>
    <row r="31" spans="1:10" ht="21" customHeight="1" x14ac:dyDescent="0.15">
      <c r="A31" s="112"/>
      <c r="B31" s="102"/>
      <c r="C31" s="59">
        <v>0</v>
      </c>
      <c r="D31" s="60"/>
      <c r="E31" s="59">
        <f>C31*D31</f>
        <v>0</v>
      </c>
      <c r="F31" s="59">
        <v>0</v>
      </c>
      <c r="G31" s="59">
        <v>0</v>
      </c>
      <c r="H31" s="73">
        <v>559.1</v>
      </c>
      <c r="I31" s="68" t="s">
        <v>122</v>
      </c>
      <c r="J31" s="119"/>
    </row>
    <row r="32" spans="1:10" ht="21" customHeight="1" x14ac:dyDescent="0.15">
      <c r="A32" s="112"/>
      <c r="B32" s="102"/>
      <c r="C32" s="73">
        <v>0</v>
      </c>
      <c r="D32" s="74"/>
      <c r="E32" s="73">
        <f t="shared" ref="E32:E35" si="4">C32*D32</f>
        <v>0</v>
      </c>
      <c r="F32" s="73">
        <v>0</v>
      </c>
      <c r="G32" s="73">
        <v>0</v>
      </c>
      <c r="H32" s="73">
        <v>29.8</v>
      </c>
      <c r="I32" s="68" t="s">
        <v>126</v>
      </c>
      <c r="J32" s="119"/>
    </row>
    <row r="33" spans="1:10" ht="21" customHeight="1" x14ac:dyDescent="0.15">
      <c r="A33" s="112"/>
      <c r="B33" s="102"/>
      <c r="C33" s="73">
        <v>0</v>
      </c>
      <c r="D33" s="74"/>
      <c r="E33" s="73">
        <f t="shared" si="4"/>
        <v>0</v>
      </c>
      <c r="F33" s="73">
        <v>0</v>
      </c>
      <c r="G33" s="73">
        <v>0</v>
      </c>
      <c r="H33" s="73">
        <v>530</v>
      </c>
      <c r="I33" s="68" t="s">
        <v>127</v>
      </c>
      <c r="J33" s="119"/>
    </row>
    <row r="34" spans="1:10" ht="21" customHeight="1" x14ac:dyDescent="0.15">
      <c r="A34" s="112"/>
      <c r="B34" s="102"/>
      <c r="C34" s="73">
        <v>0</v>
      </c>
      <c r="D34" s="74"/>
      <c r="E34" s="73">
        <f t="shared" si="4"/>
        <v>0</v>
      </c>
      <c r="F34" s="73">
        <v>0</v>
      </c>
      <c r="G34" s="73">
        <v>0</v>
      </c>
      <c r="H34" s="73">
        <v>12</v>
      </c>
      <c r="I34" s="68" t="s">
        <v>128</v>
      </c>
      <c r="J34" s="119"/>
    </row>
    <row r="35" spans="1:10" ht="21" customHeight="1" x14ac:dyDescent="0.15">
      <c r="A35" s="112"/>
      <c r="B35" s="102"/>
      <c r="C35" s="73">
        <v>0</v>
      </c>
      <c r="D35" s="74"/>
      <c r="E35" s="73">
        <f t="shared" si="4"/>
        <v>0</v>
      </c>
      <c r="F35" s="73">
        <v>0</v>
      </c>
      <c r="G35" s="73">
        <v>0</v>
      </c>
      <c r="H35" s="73">
        <v>40</v>
      </c>
      <c r="I35" s="68" t="s">
        <v>129</v>
      </c>
      <c r="J35" s="119"/>
    </row>
    <row r="36" spans="1:10" ht="21" customHeight="1" x14ac:dyDescent="0.15">
      <c r="A36" s="112"/>
      <c r="B36" s="102"/>
      <c r="C36" s="73">
        <v>0</v>
      </c>
      <c r="D36" s="74"/>
      <c r="E36" s="73">
        <f t="shared" ref="E36:E39" si="5">C36*D36</f>
        <v>0</v>
      </c>
      <c r="F36" s="73">
        <v>0</v>
      </c>
      <c r="G36" s="73">
        <v>0</v>
      </c>
      <c r="H36" s="73">
        <v>237.7</v>
      </c>
      <c r="I36" s="68" t="s">
        <v>130</v>
      </c>
      <c r="J36" s="119"/>
    </row>
    <row r="37" spans="1:10" ht="21" customHeight="1" x14ac:dyDescent="0.15">
      <c r="A37" s="112"/>
      <c r="B37" s="102"/>
      <c r="C37" s="73">
        <v>0</v>
      </c>
      <c r="D37" s="74"/>
      <c r="E37" s="73">
        <f t="shared" si="5"/>
        <v>0</v>
      </c>
      <c r="F37" s="73">
        <v>0</v>
      </c>
      <c r="G37" s="73">
        <v>0</v>
      </c>
      <c r="H37" s="73">
        <v>100.8</v>
      </c>
      <c r="I37" s="68" t="s">
        <v>131</v>
      </c>
      <c r="J37" s="119"/>
    </row>
    <row r="38" spans="1:10" ht="21" customHeight="1" x14ac:dyDescent="0.15">
      <c r="A38" s="112"/>
      <c r="B38" s="102"/>
      <c r="C38" s="73">
        <v>0</v>
      </c>
      <c r="D38" s="74"/>
      <c r="E38" s="73">
        <f t="shared" si="5"/>
        <v>0</v>
      </c>
      <c r="F38" s="73">
        <v>0</v>
      </c>
      <c r="G38" s="73">
        <v>0</v>
      </c>
      <c r="H38" s="73">
        <v>355.2</v>
      </c>
      <c r="I38" s="68" t="s">
        <v>134</v>
      </c>
      <c r="J38" s="119"/>
    </row>
    <row r="39" spans="1:10" ht="21" customHeight="1" x14ac:dyDescent="0.15">
      <c r="A39" s="112"/>
      <c r="B39" s="102"/>
      <c r="C39" s="73">
        <v>0</v>
      </c>
      <c r="D39" s="74"/>
      <c r="E39" s="73">
        <f t="shared" si="5"/>
        <v>0</v>
      </c>
      <c r="F39" s="73">
        <v>0</v>
      </c>
      <c r="G39" s="73">
        <v>0</v>
      </c>
      <c r="H39" s="73">
        <v>18</v>
      </c>
      <c r="I39" s="68" t="s">
        <v>137</v>
      </c>
      <c r="J39" s="119"/>
    </row>
    <row r="40" spans="1:10" ht="21" customHeight="1" x14ac:dyDescent="0.15">
      <c r="A40" s="111"/>
      <c r="B40" s="100"/>
      <c r="C40" s="73">
        <v>0</v>
      </c>
      <c r="D40" s="74"/>
      <c r="E40" s="73">
        <f>C40*D40</f>
        <v>0</v>
      </c>
      <c r="F40" s="73">
        <v>0</v>
      </c>
      <c r="G40" s="73">
        <v>0</v>
      </c>
      <c r="H40" s="73">
        <v>143.6</v>
      </c>
      <c r="I40" s="68" t="s">
        <v>144</v>
      </c>
      <c r="J40" s="119"/>
    </row>
    <row r="41" spans="1:10" s="50" customFormat="1" ht="21" customHeight="1" x14ac:dyDescent="0.15">
      <c r="A41" s="61"/>
      <c r="B41" s="62" t="s">
        <v>27</v>
      </c>
      <c r="C41" s="63">
        <f>SUM(C20)</f>
        <v>0</v>
      </c>
      <c r="D41" s="63">
        <f>SUM(D20)</f>
        <v>0</v>
      </c>
      <c r="E41" s="63">
        <f>SUM(E20)</f>
        <v>0</v>
      </c>
      <c r="F41" s="63">
        <f>SUM(F20:F40)</f>
        <v>0</v>
      </c>
      <c r="G41" s="63">
        <f>SUM(G20:G20)</f>
        <v>0</v>
      </c>
      <c r="H41" s="63">
        <f>SUM(H20:H40)</f>
        <v>3805.1</v>
      </c>
      <c r="I41" s="69"/>
      <c r="J41" s="120"/>
    </row>
    <row r="42" spans="1:10" ht="21" customHeight="1" x14ac:dyDescent="0.15">
      <c r="A42" s="110">
        <v>6</v>
      </c>
      <c r="B42" s="99" t="s">
        <v>28</v>
      </c>
      <c r="C42" s="59">
        <v>0</v>
      </c>
      <c r="D42" s="60"/>
      <c r="E42" s="59">
        <f>C42*D42</f>
        <v>0</v>
      </c>
      <c r="F42" s="59">
        <v>0</v>
      </c>
      <c r="G42" s="59">
        <v>0</v>
      </c>
      <c r="H42" s="59">
        <f>F42+G42</f>
        <v>0</v>
      </c>
      <c r="I42" s="68"/>
      <c r="J42" s="118" t="s">
        <v>29</v>
      </c>
    </row>
    <row r="43" spans="1:10" ht="21" customHeight="1" x14ac:dyDescent="0.15">
      <c r="A43" s="111"/>
      <c r="B43" s="100"/>
      <c r="C43" s="59">
        <v>0</v>
      </c>
      <c r="D43" s="60"/>
      <c r="E43" s="59">
        <f>C43*D43</f>
        <v>0</v>
      </c>
      <c r="F43" s="59">
        <v>0</v>
      </c>
      <c r="G43" s="59">
        <v>0</v>
      </c>
      <c r="H43" s="59">
        <f>F43+G43</f>
        <v>0</v>
      </c>
      <c r="I43" s="68"/>
      <c r="J43" s="119"/>
    </row>
    <row r="44" spans="1:10" s="50" customFormat="1" ht="21" customHeight="1" x14ac:dyDescent="0.15">
      <c r="A44" s="61"/>
      <c r="B44" s="62" t="s">
        <v>30</v>
      </c>
      <c r="C44" s="63">
        <f>SUM(C42)</f>
        <v>0</v>
      </c>
      <c r="D44" s="63">
        <f t="shared" ref="D44:E44" si="6">SUM(D42)</f>
        <v>0</v>
      </c>
      <c r="E44" s="63">
        <f t="shared" si="6"/>
        <v>0</v>
      </c>
      <c r="F44" s="63">
        <f>SUM(F42:F42)</f>
        <v>0</v>
      </c>
      <c r="G44" s="63">
        <f>SUM(G42:G42)</f>
        <v>0</v>
      </c>
      <c r="H44" s="63">
        <f>SUM(H42:H42)</f>
        <v>0</v>
      </c>
      <c r="I44" s="69"/>
      <c r="J44" s="123"/>
    </row>
    <row r="45" spans="1:10" ht="21" customHeight="1" x14ac:dyDescent="0.15">
      <c r="A45" s="110">
        <v>7</v>
      </c>
      <c r="B45" s="99" t="s">
        <v>31</v>
      </c>
      <c r="C45" s="82">
        <v>0</v>
      </c>
      <c r="D45" s="83"/>
      <c r="E45" s="82">
        <f>C45*D45</f>
        <v>0</v>
      </c>
      <c r="F45" s="59">
        <v>0</v>
      </c>
      <c r="G45" s="59">
        <v>0</v>
      </c>
      <c r="H45" s="59">
        <f>F45+G45</f>
        <v>0</v>
      </c>
      <c r="I45" s="68"/>
      <c r="J45" s="124"/>
    </row>
    <row r="46" spans="1:10" ht="21" customHeight="1" x14ac:dyDescent="0.15">
      <c r="A46" s="111"/>
      <c r="B46" s="100"/>
      <c r="C46" s="82">
        <v>0</v>
      </c>
      <c r="D46" s="83"/>
      <c r="E46" s="82">
        <f>C46*D46</f>
        <v>0</v>
      </c>
      <c r="F46" s="59">
        <v>0</v>
      </c>
      <c r="G46" s="59">
        <v>0</v>
      </c>
      <c r="H46" s="59">
        <f>F46+G46</f>
        <v>0</v>
      </c>
      <c r="I46" s="68"/>
      <c r="J46" s="125"/>
    </row>
    <row r="47" spans="1:10" s="50" customFormat="1" ht="21" customHeight="1" x14ac:dyDescent="0.15">
      <c r="A47" s="61"/>
      <c r="B47" s="62" t="s">
        <v>32</v>
      </c>
      <c r="C47" s="63">
        <f>SUM(C45)</f>
        <v>0</v>
      </c>
      <c r="D47" s="63">
        <f>SUM(D45)</f>
        <v>0</v>
      </c>
      <c r="E47" s="63">
        <f>SUM(E45)</f>
        <v>0</v>
      </c>
      <c r="F47" s="63">
        <f>SUM(F45:F45)</f>
        <v>0</v>
      </c>
      <c r="G47" s="63">
        <f>SUM(G45:G45)</f>
        <v>0</v>
      </c>
      <c r="H47" s="63">
        <f>SUM(H45:H45)</f>
        <v>0</v>
      </c>
      <c r="I47" s="69"/>
      <c r="J47" s="126"/>
    </row>
    <row r="48" spans="1:10" ht="21" customHeight="1" x14ac:dyDescent="0.15">
      <c r="A48" s="109">
        <v>8</v>
      </c>
      <c r="B48" s="101" t="s">
        <v>33</v>
      </c>
      <c r="C48" s="103">
        <v>0</v>
      </c>
      <c r="D48" s="115"/>
      <c r="E48" s="103">
        <f>C48*D48</f>
        <v>0</v>
      </c>
      <c r="F48" s="59">
        <v>0</v>
      </c>
      <c r="G48" s="59">
        <v>0</v>
      </c>
      <c r="H48" s="59">
        <f t="shared" ref="H48:H51" si="7">F48+G48</f>
        <v>0</v>
      </c>
      <c r="I48" s="68"/>
      <c r="J48" s="121" t="s">
        <v>34</v>
      </c>
    </row>
    <row r="49" spans="1:13" ht="21" customHeight="1" x14ac:dyDescent="0.15">
      <c r="A49" s="109"/>
      <c r="B49" s="101"/>
      <c r="C49" s="103"/>
      <c r="D49" s="115"/>
      <c r="E49" s="103"/>
      <c r="F49" s="59">
        <v>0</v>
      </c>
      <c r="G49" s="59">
        <v>0</v>
      </c>
      <c r="H49" s="59">
        <f t="shared" si="7"/>
        <v>0</v>
      </c>
      <c r="I49" s="68"/>
      <c r="J49" s="122"/>
    </row>
    <row r="50" spans="1:13" s="50" customFormat="1" ht="21" customHeight="1" x14ac:dyDescent="0.15">
      <c r="A50" s="61"/>
      <c r="B50" s="62" t="s">
        <v>35</v>
      </c>
      <c r="C50" s="63">
        <f>SUM(C48)</f>
        <v>0</v>
      </c>
      <c r="D50" s="63">
        <f t="shared" ref="D50:E50" si="8">SUM(D48)</f>
        <v>0</v>
      </c>
      <c r="E50" s="63">
        <f t="shared" si="8"/>
        <v>0</v>
      </c>
      <c r="F50" s="63">
        <f>SUM(F48:F49)</f>
        <v>0</v>
      </c>
      <c r="G50" s="63">
        <f t="shared" ref="G50:H50" si="9">SUM(G48:G49)</f>
        <v>0</v>
      </c>
      <c r="H50" s="63">
        <f t="shared" si="9"/>
        <v>0</v>
      </c>
      <c r="I50" s="69"/>
      <c r="J50" s="123"/>
    </row>
    <row r="51" spans="1:13" ht="21" customHeight="1" x14ac:dyDescent="0.15">
      <c r="A51" s="57">
        <v>9</v>
      </c>
      <c r="B51" s="58" t="s">
        <v>36</v>
      </c>
      <c r="C51" s="59">
        <v>0</v>
      </c>
      <c r="D51" s="60"/>
      <c r="E51" s="59">
        <f>C51*D51</f>
        <v>0</v>
      </c>
      <c r="F51" s="59">
        <v>0</v>
      </c>
      <c r="G51" s="59">
        <v>0</v>
      </c>
      <c r="H51" s="59">
        <f t="shared" si="7"/>
        <v>0</v>
      </c>
      <c r="I51" s="68"/>
      <c r="J51" s="118" t="s">
        <v>37</v>
      </c>
    </row>
    <row r="52" spans="1:13" s="50" customFormat="1" ht="21" customHeight="1" x14ac:dyDescent="0.15">
      <c r="A52" s="61"/>
      <c r="B52" s="62" t="s">
        <v>38</v>
      </c>
      <c r="C52" s="63">
        <f>SUM(C51)</f>
        <v>0</v>
      </c>
      <c r="D52" s="63">
        <f t="shared" ref="D52:E52" si="10">SUM(D51)</f>
        <v>0</v>
      </c>
      <c r="E52" s="63">
        <f t="shared" si="10"/>
        <v>0</v>
      </c>
      <c r="F52" s="63">
        <f>SUM(F51:F51)</f>
        <v>0</v>
      </c>
      <c r="G52" s="63">
        <f>SUM(G51:G51)</f>
        <v>0</v>
      </c>
      <c r="H52" s="63">
        <f>SUM(H51:H51)</f>
        <v>0</v>
      </c>
      <c r="I52" s="69"/>
      <c r="J52" s="120"/>
    </row>
    <row r="53" spans="1:13" ht="21" customHeight="1" x14ac:dyDescent="0.15">
      <c r="A53" s="110">
        <v>10</v>
      </c>
      <c r="B53" s="99" t="s">
        <v>39</v>
      </c>
      <c r="C53" s="104">
        <v>0</v>
      </c>
      <c r="D53" s="110"/>
      <c r="E53" s="104">
        <f>C53*D53</f>
        <v>0</v>
      </c>
      <c r="F53" s="59">
        <v>150</v>
      </c>
      <c r="G53" s="59">
        <v>0</v>
      </c>
      <c r="H53" s="59">
        <v>150</v>
      </c>
      <c r="I53" s="68" t="s">
        <v>123</v>
      </c>
      <c r="J53" s="124"/>
    </row>
    <row r="54" spans="1:13" ht="21" customHeight="1" x14ac:dyDescent="0.15">
      <c r="A54" s="112"/>
      <c r="B54" s="102"/>
      <c r="C54" s="114"/>
      <c r="D54" s="112"/>
      <c r="E54" s="114"/>
      <c r="F54" s="73">
        <v>51.17</v>
      </c>
      <c r="G54" s="73">
        <v>0</v>
      </c>
      <c r="H54" s="73">
        <v>51.17</v>
      </c>
      <c r="I54" s="68" t="s">
        <v>124</v>
      </c>
      <c r="J54" s="125"/>
    </row>
    <row r="55" spans="1:13" ht="21" customHeight="1" x14ac:dyDescent="0.15">
      <c r="A55" s="112"/>
      <c r="B55" s="102"/>
      <c r="C55" s="114"/>
      <c r="D55" s="112"/>
      <c r="E55" s="114"/>
      <c r="F55" s="73">
        <v>292</v>
      </c>
      <c r="G55" s="73">
        <v>0</v>
      </c>
      <c r="H55" s="73">
        <v>292</v>
      </c>
      <c r="I55" s="68" t="s">
        <v>125</v>
      </c>
      <c r="J55" s="125"/>
    </row>
    <row r="56" spans="1:13" ht="21" customHeight="1" x14ac:dyDescent="0.15">
      <c r="A56" s="112"/>
      <c r="B56" s="102"/>
      <c r="C56" s="114"/>
      <c r="D56" s="112"/>
      <c r="E56" s="114"/>
      <c r="F56" s="73">
        <v>36.1</v>
      </c>
      <c r="G56" s="73">
        <v>0</v>
      </c>
      <c r="H56" s="73">
        <v>36.1</v>
      </c>
      <c r="I56" s="68" t="s">
        <v>132</v>
      </c>
      <c r="J56" s="125"/>
    </row>
    <row r="57" spans="1:13" ht="21" customHeight="1" x14ac:dyDescent="0.15">
      <c r="A57" s="112"/>
      <c r="B57" s="102"/>
      <c r="C57" s="114"/>
      <c r="D57" s="112"/>
      <c r="E57" s="114"/>
      <c r="F57" s="59">
        <v>180.1</v>
      </c>
      <c r="G57" s="59">
        <v>0</v>
      </c>
      <c r="H57" s="59">
        <v>180.1</v>
      </c>
      <c r="I57" s="68" t="s">
        <v>133</v>
      </c>
      <c r="J57" s="125"/>
    </row>
    <row r="58" spans="1:13" s="50" customFormat="1" ht="21" customHeight="1" x14ac:dyDescent="0.15">
      <c r="A58" s="61"/>
      <c r="B58" s="62" t="s">
        <v>40</v>
      </c>
      <c r="C58" s="63">
        <f>SUM(C53)</f>
        <v>0</v>
      </c>
      <c r="D58" s="63">
        <f t="shared" ref="D58:E58" si="11">SUM(D53)</f>
        <v>0</v>
      </c>
      <c r="E58" s="63">
        <f t="shared" si="11"/>
        <v>0</v>
      </c>
      <c r="F58" s="63">
        <f>SUM(F53:F57)</f>
        <v>709.37</v>
      </c>
      <c r="G58" s="63">
        <f>SUM(G53:G57)</f>
        <v>0</v>
      </c>
      <c r="H58" s="63">
        <f>SUM(H53:H57)</f>
        <v>709.37</v>
      </c>
      <c r="I58" s="69"/>
      <c r="J58" s="126"/>
    </row>
    <row r="59" spans="1:13" ht="21" customHeight="1" x14ac:dyDescent="0.15">
      <c r="A59" s="61"/>
      <c r="B59" s="62" t="s">
        <v>41</v>
      </c>
      <c r="C59" s="63">
        <f t="shared" ref="C59:H59" si="12">SUM(C58,C52,C50,C47,C44,C41,C19,C16,C13,C10)</f>
        <v>0</v>
      </c>
      <c r="D59" s="63">
        <f t="shared" si="12"/>
        <v>0</v>
      </c>
      <c r="E59" s="63">
        <f t="shared" si="12"/>
        <v>0</v>
      </c>
      <c r="F59" s="63">
        <f t="shared" si="12"/>
        <v>2337.37</v>
      </c>
      <c r="G59" s="63">
        <f t="shared" si="12"/>
        <v>0</v>
      </c>
      <c r="H59" s="63">
        <f t="shared" si="12"/>
        <v>6142.47</v>
      </c>
      <c r="I59" s="69"/>
      <c r="J59" s="70"/>
    </row>
    <row r="61" spans="1:13" ht="21" customHeight="1" x14ac:dyDescent="0.15">
      <c r="M61" s="52">
        <f>H59+员工差旅明细!G36</f>
        <v>11043.779999999999</v>
      </c>
    </row>
    <row r="63" spans="1:13" ht="21" customHeight="1" x14ac:dyDescent="0.15">
      <c r="A63" s="96" t="s">
        <v>42</v>
      </c>
      <c r="B63" s="97"/>
      <c r="C63" s="98" t="s">
        <v>43</v>
      </c>
      <c r="D63" s="98"/>
      <c r="E63" s="98" t="s">
        <v>44</v>
      </c>
      <c r="F63" s="98"/>
      <c r="G63" s="98" t="s">
        <v>45</v>
      </c>
      <c r="H63" s="98"/>
      <c r="I63" s="71" t="s">
        <v>46</v>
      </c>
      <c r="K63" s="52"/>
    </row>
    <row r="64" spans="1:13" ht="21" customHeight="1" x14ac:dyDescent="0.15">
      <c r="A64" s="106">
        <f>E59</f>
        <v>0</v>
      </c>
      <c r="B64" s="107"/>
      <c r="C64" s="107">
        <f>H59</f>
        <v>6142.47</v>
      </c>
      <c r="D64" s="107"/>
      <c r="E64" s="107">
        <f>F59</f>
        <v>2337.37</v>
      </c>
      <c r="F64" s="107"/>
      <c r="G64" s="107">
        <f>G59</f>
        <v>0</v>
      </c>
      <c r="H64" s="107"/>
      <c r="I64" s="72">
        <f>A64-C64</f>
        <v>-6142.47</v>
      </c>
    </row>
    <row r="66" spans="1:9" ht="21" customHeight="1" x14ac:dyDescent="0.15">
      <c r="A66" s="64" t="s">
        <v>47</v>
      </c>
      <c r="B66" s="65"/>
      <c r="C66" s="66" t="s">
        <v>48</v>
      </c>
      <c r="D66" s="64"/>
      <c r="E66" s="64" t="s">
        <v>49</v>
      </c>
      <c r="F66" s="64"/>
      <c r="G66" s="64" t="s">
        <v>50</v>
      </c>
      <c r="H66" s="64"/>
      <c r="I66" s="65"/>
    </row>
  </sheetData>
  <mergeCells count="59">
    <mergeCell ref="A42:A43"/>
    <mergeCell ref="B42:B43"/>
    <mergeCell ref="A20:A40"/>
    <mergeCell ref="B20:B40"/>
    <mergeCell ref="E48:E49"/>
    <mergeCell ref="E53:E57"/>
    <mergeCell ref="J4:J5"/>
    <mergeCell ref="J6:J7"/>
    <mergeCell ref="J8:J10"/>
    <mergeCell ref="J11:J13"/>
    <mergeCell ref="J14:J16"/>
    <mergeCell ref="J17:J19"/>
    <mergeCell ref="J20:J41"/>
    <mergeCell ref="J42:J44"/>
    <mergeCell ref="J45:J47"/>
    <mergeCell ref="J48:J50"/>
    <mergeCell ref="J51:J52"/>
    <mergeCell ref="J53:J58"/>
    <mergeCell ref="H4:I5"/>
    <mergeCell ref="E8:E9"/>
    <mergeCell ref="E11:E12"/>
    <mergeCell ref="C53:C57"/>
    <mergeCell ref="D8:D9"/>
    <mergeCell ref="D11:D12"/>
    <mergeCell ref="D14:D15"/>
    <mergeCell ref="D48:D49"/>
    <mergeCell ref="D53:D57"/>
    <mergeCell ref="A64:B64"/>
    <mergeCell ref="C64:D64"/>
    <mergeCell ref="E64:F64"/>
    <mergeCell ref="G64:H64"/>
    <mergeCell ref="A6:A7"/>
    <mergeCell ref="A8:A9"/>
    <mergeCell ref="A11:A12"/>
    <mergeCell ref="A14:A15"/>
    <mergeCell ref="A17:A18"/>
    <mergeCell ref="A45:A46"/>
    <mergeCell ref="A48:A49"/>
    <mergeCell ref="A53:A57"/>
    <mergeCell ref="B6:B7"/>
    <mergeCell ref="B8:B9"/>
    <mergeCell ref="B11:B12"/>
    <mergeCell ref="B14:B15"/>
    <mergeCell ref="C2:H2"/>
    <mergeCell ref="C6:E6"/>
    <mergeCell ref="F6:I6"/>
    <mergeCell ref="A63:B63"/>
    <mergeCell ref="C63:D63"/>
    <mergeCell ref="E63:F63"/>
    <mergeCell ref="G63:H63"/>
    <mergeCell ref="B17:B18"/>
    <mergeCell ref="B45:B46"/>
    <mergeCell ref="B48:B49"/>
    <mergeCell ref="B53:B57"/>
    <mergeCell ref="C8:C9"/>
    <mergeCell ref="C11:C12"/>
    <mergeCell ref="C14:C15"/>
    <mergeCell ref="E14:E15"/>
    <mergeCell ref="C48:C49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6"/>
  <sheetViews>
    <sheetView showGridLines="0" zoomScale="125" workbookViewId="0">
      <selection activeCell="J8" sqref="J8:K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4.1640625" customWidth="1"/>
    <col min="8" max="8" width="11.1640625" customWidth="1"/>
    <col min="9" max="9" width="1" customWidth="1"/>
    <col min="10" max="10" width="11.83203125" customWidth="1"/>
    <col min="11" max="11" width="37.83203125" style="51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90"/>
    </row>
    <row r="3" spans="2:11" ht="17" x14ac:dyDescent="0.15">
      <c r="B3" s="93" t="s">
        <v>51</v>
      </c>
      <c r="C3" s="93"/>
      <c r="D3" s="93"/>
      <c r="E3" s="93"/>
      <c r="F3" s="93"/>
      <c r="G3" s="93"/>
      <c r="H3" s="93"/>
      <c r="I3" s="93"/>
      <c r="J3" s="93"/>
      <c r="K3" s="93"/>
    </row>
    <row r="4" spans="2:11" ht="20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91"/>
    </row>
    <row r="5" spans="2:11" ht="20" customHeight="1" x14ac:dyDescent="0.15">
      <c r="B5" s="28"/>
      <c r="C5" s="29"/>
      <c r="D5" s="30" t="s">
        <v>52</v>
      </c>
      <c r="E5" s="30"/>
      <c r="F5" s="129" t="s">
        <v>146</v>
      </c>
      <c r="G5" s="129"/>
      <c r="H5" s="30" t="s">
        <v>53</v>
      </c>
      <c r="I5" s="29"/>
      <c r="J5" s="129" t="s">
        <v>149</v>
      </c>
      <c r="K5" s="130"/>
    </row>
    <row r="6" spans="2:11" ht="20" customHeight="1" x14ac:dyDescent="0.15">
      <c r="B6" s="31"/>
      <c r="C6" s="32"/>
      <c r="D6" s="33" t="s">
        <v>54</v>
      </c>
      <c r="E6" s="33"/>
      <c r="F6" s="131" t="s">
        <v>147</v>
      </c>
      <c r="G6" s="131"/>
      <c r="H6" s="33" t="s">
        <v>55</v>
      </c>
      <c r="I6" s="32"/>
      <c r="J6" s="131" t="s">
        <v>150</v>
      </c>
      <c r="K6" s="132"/>
    </row>
    <row r="7" spans="2:11" ht="20" customHeight="1" x14ac:dyDescent="0.15">
      <c r="B7" s="31"/>
      <c r="C7" s="32"/>
      <c r="D7" s="33" t="s">
        <v>56</v>
      </c>
      <c r="E7" s="33"/>
      <c r="F7" s="133" t="s">
        <v>148</v>
      </c>
      <c r="G7" s="131"/>
      <c r="H7" s="33" t="s">
        <v>57</v>
      </c>
      <c r="I7" s="45"/>
      <c r="J7" s="133">
        <v>45002</v>
      </c>
      <c r="K7" s="132"/>
    </row>
    <row r="8" spans="2:11" ht="20" customHeight="1" x14ac:dyDescent="0.15">
      <c r="B8" s="34"/>
      <c r="C8" s="35"/>
      <c r="D8" s="36"/>
      <c r="E8" s="36"/>
      <c r="F8" s="37"/>
      <c r="G8" s="37"/>
      <c r="H8" s="36" t="s">
        <v>58</v>
      </c>
      <c r="I8" s="46"/>
      <c r="J8" s="134" t="s">
        <v>151</v>
      </c>
      <c r="K8" s="135"/>
    </row>
    <row r="9" spans="2:11" ht="20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92"/>
    </row>
    <row r="10" spans="2:11" ht="20" customHeight="1" x14ac:dyDescent="0.15">
      <c r="B10" s="136" t="s">
        <v>1</v>
      </c>
      <c r="C10" s="137"/>
      <c r="D10" s="39" t="s">
        <v>59</v>
      </c>
      <c r="E10" s="138" t="s">
        <v>60</v>
      </c>
      <c r="F10" s="139"/>
      <c r="G10" s="41" t="s">
        <v>61</v>
      </c>
      <c r="H10" s="40" t="s">
        <v>62</v>
      </c>
      <c r="I10" s="138" t="s">
        <v>63</v>
      </c>
      <c r="J10" s="139"/>
      <c r="K10" s="80" t="s">
        <v>64</v>
      </c>
    </row>
    <row r="11" spans="2:11" ht="20" customHeight="1" x14ac:dyDescent="0.15">
      <c r="B11" s="140">
        <v>1</v>
      </c>
      <c r="C11" s="141"/>
      <c r="D11" s="156" t="s">
        <v>65</v>
      </c>
      <c r="E11" s="140" t="s">
        <v>66</v>
      </c>
      <c r="F11" s="141"/>
      <c r="G11" s="42"/>
      <c r="H11" s="42"/>
      <c r="I11" s="142"/>
      <c r="J11" s="143"/>
      <c r="K11" s="79"/>
    </row>
    <row r="12" spans="2:11" ht="20" customHeight="1" x14ac:dyDescent="0.15">
      <c r="B12" s="140">
        <v>2</v>
      </c>
      <c r="C12" s="141"/>
      <c r="D12" s="157"/>
      <c r="E12" s="144" t="s">
        <v>67</v>
      </c>
      <c r="F12" s="145"/>
      <c r="G12" s="81">
        <v>103</v>
      </c>
      <c r="H12" s="89">
        <v>103</v>
      </c>
      <c r="I12" s="142"/>
      <c r="J12" s="143"/>
      <c r="K12" s="79" t="s">
        <v>101</v>
      </c>
    </row>
    <row r="13" spans="2:11" ht="20" customHeight="1" x14ac:dyDescent="0.15">
      <c r="B13" s="75"/>
      <c r="C13" s="76"/>
      <c r="D13" s="157"/>
      <c r="E13" s="146"/>
      <c r="F13" s="147"/>
      <c r="G13" s="81">
        <v>56.61</v>
      </c>
      <c r="H13" s="89">
        <v>56.61</v>
      </c>
      <c r="I13" s="77"/>
      <c r="J13" s="78"/>
      <c r="K13" s="79" t="s">
        <v>102</v>
      </c>
    </row>
    <row r="14" spans="2:11" ht="20" customHeight="1" x14ac:dyDescent="0.15">
      <c r="B14" s="75"/>
      <c r="C14" s="76"/>
      <c r="D14" s="157"/>
      <c r="E14" s="146"/>
      <c r="F14" s="147"/>
      <c r="G14" s="81">
        <v>37.71</v>
      </c>
      <c r="H14" s="89">
        <v>37.71</v>
      </c>
      <c r="I14" s="77"/>
      <c r="J14" s="78"/>
      <c r="K14" s="79" t="s">
        <v>103</v>
      </c>
    </row>
    <row r="15" spans="2:11" ht="20" customHeight="1" x14ac:dyDescent="0.15">
      <c r="B15" s="75"/>
      <c r="C15" s="76"/>
      <c r="D15" s="157"/>
      <c r="E15" s="146"/>
      <c r="F15" s="147"/>
      <c r="G15" s="81">
        <v>84.5</v>
      </c>
      <c r="H15" s="89">
        <v>84.5</v>
      </c>
      <c r="I15" s="77"/>
      <c r="J15" s="78"/>
      <c r="K15" s="79" t="s">
        <v>104</v>
      </c>
    </row>
    <row r="16" spans="2:11" ht="20" customHeight="1" x14ac:dyDescent="0.15">
      <c r="B16" s="75"/>
      <c r="C16" s="76"/>
      <c r="D16" s="157"/>
      <c r="E16" s="146"/>
      <c r="F16" s="147"/>
      <c r="G16" s="81">
        <v>49.85</v>
      </c>
      <c r="H16" s="89">
        <v>49.85</v>
      </c>
      <c r="I16" s="77"/>
      <c r="J16" s="78"/>
      <c r="K16" s="79" t="s">
        <v>112</v>
      </c>
    </row>
    <row r="17" spans="2:11" ht="20" customHeight="1" x14ac:dyDescent="0.15">
      <c r="B17" s="75"/>
      <c r="C17" s="76"/>
      <c r="D17" s="157"/>
      <c r="E17" s="146"/>
      <c r="F17" s="147"/>
      <c r="G17" s="81">
        <v>143.15</v>
      </c>
      <c r="H17" s="89">
        <v>143.15</v>
      </c>
      <c r="I17" s="77"/>
      <c r="J17" s="78"/>
      <c r="K17" s="79" t="s">
        <v>111</v>
      </c>
    </row>
    <row r="18" spans="2:11" ht="20" customHeight="1" x14ac:dyDescent="0.15">
      <c r="B18" s="84"/>
      <c r="C18" s="85"/>
      <c r="D18" s="157"/>
      <c r="E18" s="146"/>
      <c r="F18" s="147"/>
      <c r="G18" s="89">
        <v>163.58000000000001</v>
      </c>
      <c r="H18" s="89">
        <v>163.58000000000001</v>
      </c>
      <c r="I18" s="86"/>
      <c r="J18" s="87"/>
      <c r="K18" s="88" t="s">
        <v>111</v>
      </c>
    </row>
    <row r="19" spans="2:11" ht="20" customHeight="1" x14ac:dyDescent="0.15">
      <c r="B19" s="84"/>
      <c r="C19" s="85"/>
      <c r="D19" s="157"/>
      <c r="E19" s="146"/>
      <c r="F19" s="147"/>
      <c r="G19" s="176">
        <v>54.31</v>
      </c>
      <c r="H19" s="176">
        <v>54.31</v>
      </c>
      <c r="I19" s="86"/>
      <c r="J19" s="87"/>
      <c r="K19" s="88" t="s">
        <v>145</v>
      </c>
    </row>
    <row r="20" spans="2:11" ht="20" customHeight="1" x14ac:dyDescent="0.15">
      <c r="B20" s="75"/>
      <c r="C20" s="76"/>
      <c r="D20" s="157"/>
      <c r="E20" s="146"/>
      <c r="F20" s="147"/>
      <c r="G20" s="176">
        <v>20.100000000000001</v>
      </c>
      <c r="H20" s="176">
        <v>20.100000000000001</v>
      </c>
      <c r="I20" s="77"/>
      <c r="J20" s="78"/>
      <c r="K20" s="79" t="s">
        <v>145</v>
      </c>
    </row>
    <row r="21" spans="2:11" ht="20" customHeight="1" x14ac:dyDescent="0.15">
      <c r="B21" s="140">
        <v>3</v>
      </c>
      <c r="C21" s="141"/>
      <c r="D21" s="157"/>
      <c r="E21" s="144" t="s">
        <v>68</v>
      </c>
      <c r="F21" s="145"/>
      <c r="G21" s="171">
        <v>450</v>
      </c>
      <c r="H21" s="171">
        <v>450</v>
      </c>
      <c r="I21" s="172"/>
      <c r="J21" s="173"/>
      <c r="K21" s="79" t="s">
        <v>108</v>
      </c>
    </row>
    <row r="22" spans="2:11" ht="20" customHeight="1" x14ac:dyDescent="0.15">
      <c r="B22" s="75"/>
      <c r="C22" s="76"/>
      <c r="D22" s="157"/>
      <c r="E22" s="146"/>
      <c r="F22" s="147"/>
      <c r="G22" s="171">
        <v>338</v>
      </c>
      <c r="H22" s="171">
        <v>338</v>
      </c>
      <c r="I22" s="174"/>
      <c r="J22" s="175"/>
      <c r="K22" s="79" t="s">
        <v>109</v>
      </c>
    </row>
    <row r="23" spans="2:11" ht="20" customHeight="1" x14ac:dyDescent="0.15">
      <c r="B23" s="75"/>
      <c r="C23" s="76"/>
      <c r="D23" s="157"/>
      <c r="E23" s="148"/>
      <c r="F23" s="149"/>
      <c r="G23" s="171">
        <v>840</v>
      </c>
      <c r="H23" s="171">
        <v>840</v>
      </c>
      <c r="I23" s="174"/>
      <c r="J23" s="175"/>
      <c r="K23" s="79" t="s">
        <v>110</v>
      </c>
    </row>
    <row r="24" spans="2:11" ht="20" customHeight="1" x14ac:dyDescent="0.15">
      <c r="B24" s="140">
        <v>4</v>
      </c>
      <c r="C24" s="141"/>
      <c r="D24" s="157"/>
      <c r="E24" s="144" t="s">
        <v>69</v>
      </c>
      <c r="F24" s="145"/>
      <c r="G24" s="171">
        <v>99.5</v>
      </c>
      <c r="H24" s="171"/>
      <c r="I24" s="174"/>
      <c r="J24" s="175">
        <v>99.5</v>
      </c>
      <c r="K24" s="88" t="s">
        <v>105</v>
      </c>
    </row>
    <row r="25" spans="2:11" ht="20" customHeight="1" x14ac:dyDescent="0.15">
      <c r="B25" s="75"/>
      <c r="C25" s="76"/>
      <c r="D25" s="157"/>
      <c r="E25" s="146"/>
      <c r="F25" s="147"/>
      <c r="G25" s="171">
        <v>220</v>
      </c>
      <c r="H25" s="171">
        <v>220</v>
      </c>
      <c r="I25" s="174"/>
      <c r="J25" s="175"/>
      <c r="K25" s="79" t="s">
        <v>106</v>
      </c>
    </row>
    <row r="26" spans="2:11" ht="20" customHeight="1" x14ac:dyDescent="0.15">
      <c r="B26" s="75"/>
      <c r="C26" s="76"/>
      <c r="D26" s="157"/>
      <c r="E26" s="146"/>
      <c r="F26" s="147"/>
      <c r="G26" s="171">
        <v>40</v>
      </c>
      <c r="H26" s="171"/>
      <c r="I26" s="174"/>
      <c r="J26" s="175">
        <v>40</v>
      </c>
      <c r="K26" s="79" t="s">
        <v>107</v>
      </c>
    </row>
    <row r="27" spans="2:11" ht="20" customHeight="1" x14ac:dyDescent="0.15">
      <c r="B27" s="75"/>
      <c r="C27" s="76"/>
      <c r="D27" s="157"/>
      <c r="E27" s="146"/>
      <c r="F27" s="147"/>
      <c r="G27" s="171">
        <v>133</v>
      </c>
      <c r="H27" s="171"/>
      <c r="I27" s="174"/>
      <c r="J27" s="175">
        <v>133</v>
      </c>
      <c r="K27" s="79" t="s">
        <v>138</v>
      </c>
    </row>
    <row r="28" spans="2:11" ht="20" customHeight="1" x14ac:dyDescent="0.15">
      <c r="B28" s="75"/>
      <c r="C28" s="76"/>
      <c r="D28" s="157"/>
      <c r="E28" s="146"/>
      <c r="F28" s="147"/>
      <c r="G28" s="171">
        <v>109</v>
      </c>
      <c r="H28" s="171">
        <v>109</v>
      </c>
      <c r="I28" s="174"/>
      <c r="J28" s="175"/>
      <c r="K28" s="79" t="s">
        <v>139</v>
      </c>
    </row>
    <row r="29" spans="2:11" ht="20" customHeight="1" x14ac:dyDescent="0.15">
      <c r="B29" s="75"/>
      <c r="C29" s="76"/>
      <c r="D29" s="157"/>
      <c r="E29" s="146"/>
      <c r="F29" s="147"/>
      <c r="G29" s="171">
        <v>376</v>
      </c>
      <c r="H29" s="171">
        <v>376</v>
      </c>
      <c r="I29" s="174"/>
      <c r="J29" s="175"/>
      <c r="K29" s="79" t="s">
        <v>140</v>
      </c>
    </row>
    <row r="30" spans="2:11" ht="20" customHeight="1" x14ac:dyDescent="0.15">
      <c r="B30" s="75"/>
      <c r="C30" s="76"/>
      <c r="D30" s="157"/>
      <c r="E30" s="146"/>
      <c r="F30" s="147"/>
      <c r="G30" s="171">
        <v>631</v>
      </c>
      <c r="H30" s="171">
        <v>631</v>
      </c>
      <c r="I30" s="174"/>
      <c r="J30" s="175"/>
      <c r="K30" s="79" t="s">
        <v>141</v>
      </c>
    </row>
    <row r="31" spans="2:11" ht="20" customHeight="1" x14ac:dyDescent="0.15">
      <c r="B31" s="75"/>
      <c r="C31" s="76"/>
      <c r="D31" s="157"/>
      <c r="E31" s="146"/>
      <c r="F31" s="147"/>
      <c r="G31" s="171">
        <v>591</v>
      </c>
      <c r="H31" s="171">
        <v>591</v>
      </c>
      <c r="I31" s="174"/>
      <c r="J31" s="175"/>
      <c r="K31" s="79" t="s">
        <v>142</v>
      </c>
    </row>
    <row r="32" spans="2:11" ht="20" customHeight="1" x14ac:dyDescent="0.15">
      <c r="B32" s="75"/>
      <c r="C32" s="76"/>
      <c r="D32" s="157"/>
      <c r="E32" s="146"/>
      <c r="F32" s="147"/>
      <c r="G32" s="171">
        <v>361</v>
      </c>
      <c r="H32" s="171">
        <v>361</v>
      </c>
      <c r="I32" s="174"/>
      <c r="J32" s="175"/>
      <c r="K32" s="79" t="s">
        <v>143</v>
      </c>
    </row>
    <row r="33" spans="1:11" ht="20" customHeight="1" x14ac:dyDescent="0.15">
      <c r="B33" s="140">
        <v>5</v>
      </c>
      <c r="C33" s="141"/>
      <c r="D33" s="156" t="s">
        <v>39</v>
      </c>
      <c r="E33" s="150"/>
      <c r="F33" s="150"/>
      <c r="G33" s="42"/>
      <c r="H33" s="42"/>
      <c r="I33" s="142"/>
      <c r="J33" s="143"/>
      <c r="K33" s="79"/>
    </row>
    <row r="34" spans="1:11" ht="20" customHeight="1" x14ac:dyDescent="0.15">
      <c r="B34" s="140">
        <v>6</v>
      </c>
      <c r="C34" s="141"/>
      <c r="D34" s="157"/>
      <c r="E34" s="150"/>
      <c r="F34" s="150"/>
      <c r="G34" s="42"/>
      <c r="H34" s="42"/>
      <c r="I34" s="142"/>
      <c r="J34" s="143"/>
      <c r="K34" s="79"/>
    </row>
    <row r="35" spans="1:11" ht="20" customHeight="1" x14ac:dyDescent="0.15">
      <c r="B35" s="140">
        <v>7</v>
      </c>
      <c r="C35" s="141"/>
      <c r="D35" s="158"/>
      <c r="E35" s="150"/>
      <c r="F35" s="150"/>
      <c r="G35" s="42"/>
      <c r="H35" s="42"/>
      <c r="I35" s="142"/>
      <c r="J35" s="143"/>
      <c r="K35" s="79"/>
    </row>
    <row r="36" spans="1:11" ht="20" customHeight="1" x14ac:dyDescent="0.15">
      <c r="B36" s="138" t="s">
        <v>41</v>
      </c>
      <c r="C36" s="151"/>
      <c r="D36" s="151"/>
      <c r="E36" s="151"/>
      <c r="F36" s="139"/>
      <c r="G36" s="43">
        <f>SUM(G12:G32)</f>
        <v>4901.3099999999995</v>
      </c>
      <c r="H36" s="43">
        <f>SUM(H11:H35)</f>
        <v>4628.8099999999995</v>
      </c>
      <c r="I36" s="152">
        <f>SUM(I11:J35)</f>
        <v>272.5</v>
      </c>
      <c r="J36" s="153"/>
      <c r="K36" s="80"/>
    </row>
    <row r="37" spans="1:11" ht="20" customHeight="1" x14ac:dyDescent="0.15">
      <c r="B37" s="38"/>
      <c r="C37" s="38"/>
      <c r="D37" s="38"/>
      <c r="E37" s="38"/>
      <c r="F37" s="38"/>
      <c r="G37" s="38"/>
      <c r="H37" s="38"/>
      <c r="I37" s="38"/>
      <c r="J37" s="47"/>
      <c r="K37" s="92"/>
    </row>
    <row r="38" spans="1:11" ht="20" customHeight="1" x14ac:dyDescent="0.15">
      <c r="B38" s="154" t="s">
        <v>62</v>
      </c>
      <c r="C38" s="154"/>
      <c r="D38" s="154"/>
      <c r="E38" s="154"/>
      <c r="F38" s="154"/>
      <c r="G38" s="154" t="s">
        <v>70</v>
      </c>
      <c r="H38" s="154"/>
      <c r="I38" s="154"/>
      <c r="J38" s="154"/>
      <c r="K38" s="80" t="s">
        <v>71</v>
      </c>
    </row>
    <row r="39" spans="1:11" ht="20" customHeight="1" x14ac:dyDescent="0.15">
      <c r="B39" s="155">
        <f>H36</f>
        <v>4628.8099999999995</v>
      </c>
      <c r="C39" s="155"/>
      <c r="D39" s="155"/>
      <c r="E39" s="155"/>
      <c r="F39" s="155"/>
      <c r="G39" s="155">
        <f>I36</f>
        <v>272.5</v>
      </c>
      <c r="H39" s="155"/>
      <c r="I39" s="155"/>
      <c r="J39" s="155"/>
      <c r="K39" s="48">
        <f>SUM(B39:J39)</f>
        <v>4901.3099999999995</v>
      </c>
    </row>
    <row r="40" spans="1:11" ht="20" customHeight="1" x14ac:dyDescent="0.15">
      <c r="B40" s="38"/>
      <c r="C40" s="38"/>
      <c r="D40" s="38"/>
      <c r="E40" s="38"/>
      <c r="F40" s="38"/>
      <c r="G40" s="38"/>
      <c r="H40" s="38"/>
      <c r="I40" s="38"/>
      <c r="J40" s="38"/>
      <c r="K40" s="92"/>
    </row>
    <row r="41" spans="1:11" ht="20" customHeight="1" x14ac:dyDescent="0.15">
      <c r="B41" s="38" t="s">
        <v>72</v>
      </c>
      <c r="C41" s="38"/>
      <c r="D41" s="38"/>
      <c r="E41" s="38"/>
      <c r="F41" s="38" t="s">
        <v>48</v>
      </c>
      <c r="G41" s="38" t="s">
        <v>73</v>
      </c>
      <c r="H41" s="38"/>
      <c r="I41" s="38"/>
      <c r="J41" s="38" t="s">
        <v>50</v>
      </c>
      <c r="K41" s="92"/>
    </row>
    <row r="44" spans="1:11" ht="17" x14ac:dyDescent="0.15">
      <c r="A44" s="93" t="s">
        <v>74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</row>
    <row r="46" spans="1:11" ht="20" customHeight="1" x14ac:dyDescent="0.15">
      <c r="B46" s="28"/>
      <c r="C46" s="29"/>
      <c r="D46" s="30" t="s">
        <v>52</v>
      </c>
      <c r="E46" s="30"/>
      <c r="F46" s="129" t="s">
        <v>146</v>
      </c>
      <c r="G46" s="129"/>
      <c r="H46" s="30" t="s">
        <v>53</v>
      </c>
      <c r="I46" s="29"/>
      <c r="J46" s="129" t="s">
        <v>149</v>
      </c>
      <c r="K46" s="130"/>
    </row>
    <row r="47" spans="1:11" ht="20" customHeight="1" x14ac:dyDescent="0.15">
      <c r="B47" s="31"/>
      <c r="C47" s="32"/>
      <c r="D47" s="33" t="s">
        <v>54</v>
      </c>
      <c r="E47" s="33"/>
      <c r="F47" s="131" t="s">
        <v>147</v>
      </c>
      <c r="G47" s="131"/>
      <c r="H47" s="33" t="s">
        <v>55</v>
      </c>
      <c r="I47" s="32"/>
      <c r="J47" s="131" t="s">
        <v>150</v>
      </c>
      <c r="K47" s="132"/>
    </row>
    <row r="48" spans="1:11" ht="20" customHeight="1" x14ac:dyDescent="0.15">
      <c r="B48" s="31"/>
      <c r="C48" s="32"/>
      <c r="D48" s="33" t="s">
        <v>56</v>
      </c>
      <c r="E48" s="33"/>
      <c r="F48" s="133" t="s">
        <v>148</v>
      </c>
      <c r="G48" s="131"/>
      <c r="H48" s="33" t="s">
        <v>57</v>
      </c>
      <c r="I48" s="45"/>
      <c r="J48" s="133">
        <v>45002</v>
      </c>
      <c r="K48" s="132"/>
    </row>
    <row r="49" spans="2:11" ht="20" customHeight="1" x14ac:dyDescent="0.15">
      <c r="B49" s="34"/>
      <c r="C49" s="35"/>
      <c r="D49" s="36"/>
      <c r="E49" s="36"/>
      <c r="F49" s="37"/>
      <c r="G49" s="37"/>
      <c r="H49" s="36" t="s">
        <v>58</v>
      </c>
      <c r="I49" s="46"/>
      <c r="J49" s="134" t="s">
        <v>151</v>
      </c>
      <c r="K49" s="135"/>
    </row>
    <row r="50" spans="2:11" ht="20" customHeight="1" x14ac:dyDescent="0.15"/>
    <row r="51" spans="2:11" ht="20" customHeight="1" x14ac:dyDescent="0.15">
      <c r="B51" s="150"/>
      <c r="C51" s="150"/>
      <c r="D51" s="44" t="s">
        <v>75</v>
      </c>
      <c r="E51" s="150" t="s">
        <v>76</v>
      </c>
      <c r="F51" s="150"/>
      <c r="G51" s="42" t="s">
        <v>77</v>
      </c>
      <c r="H51" s="42" t="s">
        <v>78</v>
      </c>
      <c r="I51" s="159" t="s">
        <v>41</v>
      </c>
      <c r="J51" s="159"/>
      <c r="K51" s="49" t="s">
        <v>64</v>
      </c>
    </row>
    <row r="52" spans="2:11" ht="20" customHeight="1" x14ac:dyDescent="0.15">
      <c r="B52" s="150">
        <v>1</v>
      </c>
      <c r="C52" s="150"/>
      <c r="D52" s="44" t="s">
        <v>152</v>
      </c>
      <c r="E52" s="150" t="s">
        <v>153</v>
      </c>
      <c r="F52" s="150"/>
      <c r="G52" s="42">
        <v>100</v>
      </c>
      <c r="H52" s="42">
        <v>6</v>
      </c>
      <c r="I52" s="142">
        <f>G52*H52</f>
        <v>600</v>
      </c>
      <c r="J52" s="143"/>
      <c r="K52" s="49"/>
    </row>
    <row r="53" spans="2:11" ht="20" customHeight="1" x14ac:dyDescent="0.15">
      <c r="B53" s="140">
        <v>2</v>
      </c>
      <c r="C53" s="141"/>
      <c r="D53" s="44" t="s">
        <v>152</v>
      </c>
      <c r="E53" s="140" t="s">
        <v>154</v>
      </c>
      <c r="F53" s="141"/>
      <c r="G53" s="42">
        <v>200</v>
      </c>
      <c r="H53" s="42">
        <v>2</v>
      </c>
      <c r="I53" s="142">
        <f>G53*H53</f>
        <v>400</v>
      </c>
      <c r="J53" s="143"/>
      <c r="K53" s="49"/>
    </row>
    <row r="54" spans="2:11" ht="20" customHeight="1" x14ac:dyDescent="0.15">
      <c r="B54" s="150">
        <v>2</v>
      </c>
      <c r="C54" s="150"/>
      <c r="D54" s="44" t="s">
        <v>152</v>
      </c>
      <c r="E54" s="150" t="s">
        <v>155</v>
      </c>
      <c r="F54" s="150"/>
      <c r="G54" s="42">
        <v>100</v>
      </c>
      <c r="H54" s="42">
        <v>4</v>
      </c>
      <c r="I54" s="142">
        <f>G54*H54</f>
        <v>400</v>
      </c>
      <c r="J54" s="143"/>
      <c r="K54" s="49"/>
    </row>
    <row r="55" spans="2:11" ht="20" customHeight="1" x14ac:dyDescent="0.15">
      <c r="B55" s="138" t="s">
        <v>41</v>
      </c>
      <c r="C55" s="151"/>
      <c r="D55" s="151"/>
      <c r="E55" s="151"/>
      <c r="F55" s="139"/>
      <c r="G55" s="43"/>
      <c r="H55" s="43">
        <f>SUM(H37:H54)</f>
        <v>12</v>
      </c>
      <c r="I55" s="152">
        <f>SUM(I52:J54)</f>
        <v>1400</v>
      </c>
      <c r="J55" s="153"/>
      <c r="K55" s="80"/>
    </row>
    <row r="56" spans="2:11" ht="20" customHeight="1" x14ac:dyDescent="0.15">
      <c r="B56" s="38" t="s">
        <v>72</v>
      </c>
      <c r="C56" s="38"/>
      <c r="D56" s="38"/>
      <c r="E56" s="38"/>
      <c r="F56" s="38" t="s">
        <v>48</v>
      </c>
      <c r="G56" s="38" t="s">
        <v>73</v>
      </c>
      <c r="H56" s="38"/>
      <c r="I56" s="38"/>
      <c r="J56" s="38" t="s">
        <v>50</v>
      </c>
      <c r="K56" s="92"/>
    </row>
  </sheetData>
  <mergeCells count="61">
    <mergeCell ref="B55:F55"/>
    <mergeCell ref="I55:J55"/>
    <mergeCell ref="D11:D32"/>
    <mergeCell ref="D33:D35"/>
    <mergeCell ref="B53:C53"/>
    <mergeCell ref="E53:F53"/>
    <mergeCell ref="I53:J53"/>
    <mergeCell ref="B54:C54"/>
    <mergeCell ref="E54:F54"/>
    <mergeCell ref="I54:J54"/>
    <mergeCell ref="J49:K49"/>
    <mergeCell ref="B51:C51"/>
    <mergeCell ref="E51:F51"/>
    <mergeCell ref="I51:J51"/>
    <mergeCell ref="B52:C52"/>
    <mergeCell ref="E52:F52"/>
    <mergeCell ref="I52:J52"/>
    <mergeCell ref="F46:G46"/>
    <mergeCell ref="J46:K46"/>
    <mergeCell ref="F47:G47"/>
    <mergeCell ref="J47:K47"/>
    <mergeCell ref="F48:G48"/>
    <mergeCell ref="J48:K48"/>
    <mergeCell ref="B38:F38"/>
    <mergeCell ref="G38:J38"/>
    <mergeCell ref="B39:F39"/>
    <mergeCell ref="G39:J39"/>
    <mergeCell ref="A44:K44"/>
    <mergeCell ref="B35:C35"/>
    <mergeCell ref="E35:F35"/>
    <mergeCell ref="I35:J35"/>
    <mergeCell ref="B36:F36"/>
    <mergeCell ref="I36:J36"/>
    <mergeCell ref="B33:C33"/>
    <mergeCell ref="E33:F33"/>
    <mergeCell ref="I33:J33"/>
    <mergeCell ref="B34:C34"/>
    <mergeCell ref="E34:F34"/>
    <mergeCell ref="I34:J34"/>
    <mergeCell ref="B21:C21"/>
    <mergeCell ref="I21:J21"/>
    <mergeCell ref="E21:F23"/>
    <mergeCell ref="E24:F32"/>
    <mergeCell ref="B24:C24"/>
    <mergeCell ref="B11:C11"/>
    <mergeCell ref="E11:F11"/>
    <mergeCell ref="I11:J11"/>
    <mergeCell ref="B12:C12"/>
    <mergeCell ref="I12:J12"/>
    <mergeCell ref="E12:F20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67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I35"/>
  <sheetViews>
    <sheetView showGridLines="0" topLeftCell="A2" workbookViewId="0">
      <selection activeCell="L30" sqref="L30"/>
    </sheetView>
  </sheetViews>
  <sheetFormatPr baseColWidth="10" defaultColWidth="9" defaultRowHeight="14" x14ac:dyDescent="0.15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60" t="s">
        <v>79</v>
      </c>
      <c r="C5" s="160"/>
      <c r="D5" s="160"/>
      <c r="E5" s="160"/>
      <c r="F5" s="160"/>
      <c r="G5" s="160"/>
      <c r="H5" s="160"/>
      <c r="I5" s="160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52</v>
      </c>
      <c r="E8" s="7"/>
      <c r="F8" s="8"/>
      <c r="G8" s="7" t="s">
        <v>53</v>
      </c>
      <c r="H8" s="7"/>
      <c r="I8" s="18"/>
    </row>
    <row r="9" spans="2:9" ht="17.25" customHeight="1" x14ac:dyDescent="0.15">
      <c r="B9" s="5"/>
      <c r="C9" s="6"/>
      <c r="D9" s="7" t="s">
        <v>54</v>
      </c>
      <c r="E9" s="7"/>
      <c r="F9" s="8"/>
      <c r="G9" s="7" t="s">
        <v>55</v>
      </c>
      <c r="H9" s="7"/>
      <c r="I9" s="18"/>
    </row>
    <row r="10" spans="2:9" ht="17.25" customHeight="1" x14ac:dyDescent="0.15">
      <c r="B10" s="5"/>
      <c r="C10" s="6"/>
      <c r="D10" s="7" t="s">
        <v>56</v>
      </c>
      <c r="E10" s="7"/>
      <c r="F10" s="9"/>
      <c r="G10" s="7" t="s">
        <v>57</v>
      </c>
      <c r="H10" s="7"/>
      <c r="I10" s="19"/>
    </row>
    <row r="11" spans="2:9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61" t="s">
        <v>1</v>
      </c>
      <c r="C13" s="162"/>
      <c r="D13" s="12" t="s">
        <v>59</v>
      </c>
      <c r="E13" s="161" t="s">
        <v>60</v>
      </c>
      <c r="F13" s="162"/>
      <c r="G13" s="161" t="s">
        <v>80</v>
      </c>
      <c r="H13" s="162"/>
      <c r="I13" s="21" t="s">
        <v>64</v>
      </c>
    </row>
    <row r="14" spans="2:9" ht="21" customHeight="1" x14ac:dyDescent="0.15">
      <c r="B14" s="163">
        <v>1</v>
      </c>
      <c r="C14" s="164"/>
      <c r="D14" s="167" t="s">
        <v>65</v>
      </c>
      <c r="E14" s="163" t="s">
        <v>66</v>
      </c>
      <c r="F14" s="164"/>
      <c r="G14" s="165"/>
      <c r="H14" s="166"/>
      <c r="I14" s="22" t="s">
        <v>81</v>
      </c>
    </row>
    <row r="15" spans="2:9" ht="21" customHeight="1" x14ac:dyDescent="0.15">
      <c r="B15" s="163">
        <v>2</v>
      </c>
      <c r="C15" s="164"/>
      <c r="D15" s="168"/>
      <c r="E15" s="163" t="s">
        <v>67</v>
      </c>
      <c r="F15" s="164"/>
      <c r="G15" s="165"/>
      <c r="H15" s="166"/>
      <c r="I15" s="22" t="s">
        <v>81</v>
      </c>
    </row>
    <row r="16" spans="2:9" ht="21" customHeight="1" x14ac:dyDescent="0.15">
      <c r="B16" s="163">
        <v>3</v>
      </c>
      <c r="C16" s="164"/>
      <c r="D16" s="168"/>
      <c r="E16" s="163" t="s">
        <v>68</v>
      </c>
      <c r="F16" s="164"/>
      <c r="G16" s="165"/>
      <c r="H16" s="166"/>
      <c r="I16" s="22" t="s">
        <v>82</v>
      </c>
    </row>
    <row r="17" spans="2:9" ht="21" customHeight="1" x14ac:dyDescent="0.15">
      <c r="B17" s="163">
        <v>4</v>
      </c>
      <c r="C17" s="164"/>
      <c r="D17" s="168"/>
      <c r="E17" s="163" t="s">
        <v>69</v>
      </c>
      <c r="F17" s="164"/>
      <c r="G17" s="165"/>
      <c r="H17" s="166"/>
      <c r="I17" s="22" t="s">
        <v>81</v>
      </c>
    </row>
    <row r="18" spans="2:9" ht="21" customHeight="1" x14ac:dyDescent="0.15">
      <c r="B18" s="163">
        <v>5</v>
      </c>
      <c r="C18" s="164"/>
      <c r="D18" s="14" t="s">
        <v>83</v>
      </c>
      <c r="E18" s="163" t="s">
        <v>84</v>
      </c>
      <c r="F18" s="164"/>
      <c r="G18" s="165"/>
      <c r="H18" s="166"/>
      <c r="I18" s="22"/>
    </row>
    <row r="19" spans="2:9" ht="21" customHeight="1" x14ac:dyDescent="0.15">
      <c r="B19" s="163">
        <v>6</v>
      </c>
      <c r="C19" s="164"/>
      <c r="D19" s="167" t="s">
        <v>85</v>
      </c>
      <c r="E19" s="163" t="s">
        <v>84</v>
      </c>
      <c r="F19" s="164"/>
      <c r="G19" s="165"/>
      <c r="H19" s="166"/>
      <c r="I19" s="22"/>
    </row>
    <row r="20" spans="2:9" ht="21" customHeight="1" x14ac:dyDescent="0.15">
      <c r="B20" s="163">
        <v>7</v>
      </c>
      <c r="C20" s="164"/>
      <c r="D20" s="168"/>
      <c r="E20" s="163" t="s">
        <v>69</v>
      </c>
      <c r="F20" s="164"/>
      <c r="G20" s="165"/>
      <c r="H20" s="166"/>
      <c r="I20" s="22" t="s">
        <v>86</v>
      </c>
    </row>
    <row r="21" spans="2:9" ht="21" customHeight="1" x14ac:dyDescent="0.15">
      <c r="B21" s="163">
        <v>8</v>
      </c>
      <c r="C21" s="164"/>
      <c r="D21" s="169"/>
      <c r="E21" s="163" t="s">
        <v>87</v>
      </c>
      <c r="F21" s="164"/>
      <c r="G21" s="165"/>
      <c r="H21" s="166"/>
      <c r="I21" s="22" t="s">
        <v>86</v>
      </c>
    </row>
    <row r="22" spans="2:9" ht="32" customHeight="1" x14ac:dyDescent="0.15">
      <c r="B22" s="163">
        <v>9</v>
      </c>
      <c r="C22" s="164"/>
      <c r="D22" s="15" t="s">
        <v>31</v>
      </c>
      <c r="E22" s="163" t="s">
        <v>88</v>
      </c>
      <c r="F22" s="164"/>
      <c r="G22" s="165"/>
      <c r="H22" s="166"/>
      <c r="I22" s="23"/>
    </row>
    <row r="23" spans="2:9" ht="21" customHeight="1" x14ac:dyDescent="0.15">
      <c r="B23" s="163">
        <v>10</v>
      </c>
      <c r="C23" s="164"/>
      <c r="D23" s="15" t="s">
        <v>89</v>
      </c>
      <c r="E23" s="163" t="s">
        <v>90</v>
      </c>
      <c r="F23" s="164"/>
      <c r="G23" s="165"/>
      <c r="H23" s="166"/>
      <c r="I23" s="22"/>
    </row>
    <row r="24" spans="2:9" ht="21" customHeight="1" x14ac:dyDescent="0.15">
      <c r="B24" s="163">
        <v>11</v>
      </c>
      <c r="C24" s="164"/>
      <c r="D24" s="15" t="s">
        <v>91</v>
      </c>
      <c r="E24" s="163" t="s">
        <v>92</v>
      </c>
      <c r="F24" s="164"/>
      <c r="G24" s="165"/>
      <c r="H24" s="166"/>
      <c r="I24" s="22"/>
    </row>
    <row r="25" spans="2:9" ht="21" customHeight="1" x14ac:dyDescent="0.15">
      <c r="B25" s="163">
        <v>12</v>
      </c>
      <c r="C25" s="164"/>
      <c r="D25" s="15" t="s">
        <v>93</v>
      </c>
      <c r="E25" s="163" t="s">
        <v>94</v>
      </c>
      <c r="F25" s="164"/>
      <c r="G25" s="165"/>
      <c r="H25" s="166"/>
      <c r="I25" s="22"/>
    </row>
    <row r="26" spans="2:9" ht="21" customHeight="1" x14ac:dyDescent="0.15">
      <c r="B26" s="163">
        <v>13</v>
      </c>
      <c r="C26" s="164"/>
      <c r="D26" s="13" t="s">
        <v>95</v>
      </c>
      <c r="E26" s="163" t="s">
        <v>96</v>
      </c>
      <c r="F26" s="164"/>
      <c r="G26" s="165"/>
      <c r="H26" s="166"/>
      <c r="I26" s="22"/>
    </row>
    <row r="27" spans="2:9" ht="21" customHeight="1" x14ac:dyDescent="0.15">
      <c r="B27" s="163">
        <v>14</v>
      </c>
      <c r="C27" s="164"/>
      <c r="D27" s="167" t="s">
        <v>39</v>
      </c>
      <c r="E27" s="163" t="s">
        <v>97</v>
      </c>
      <c r="F27" s="164"/>
      <c r="G27" s="165"/>
      <c r="H27" s="166"/>
      <c r="I27" s="22" t="s">
        <v>98</v>
      </c>
    </row>
    <row r="28" spans="2:9" ht="21" customHeight="1" x14ac:dyDescent="0.15">
      <c r="B28" s="163">
        <v>15</v>
      </c>
      <c r="C28" s="164"/>
      <c r="D28" s="168"/>
      <c r="E28" s="163"/>
      <c r="F28" s="164"/>
      <c r="G28" s="165"/>
      <c r="H28" s="166"/>
      <c r="I28" s="24"/>
    </row>
    <row r="29" spans="2:9" ht="21" customHeight="1" x14ac:dyDescent="0.15">
      <c r="B29" s="163">
        <v>16</v>
      </c>
      <c r="C29" s="164"/>
      <c r="D29" s="168"/>
      <c r="E29" s="163"/>
      <c r="F29" s="164"/>
      <c r="G29" s="165"/>
      <c r="H29" s="166"/>
      <c r="I29" s="23"/>
    </row>
    <row r="30" spans="2:9" ht="21" customHeight="1" x14ac:dyDescent="0.15">
      <c r="B30" s="163">
        <v>17</v>
      </c>
      <c r="C30" s="164"/>
      <c r="D30" s="168"/>
      <c r="E30" s="163"/>
      <c r="F30" s="164"/>
      <c r="G30" s="165"/>
      <c r="H30" s="166"/>
      <c r="I30" s="22"/>
    </row>
    <row r="31" spans="2:9" ht="21" customHeight="1" x14ac:dyDescent="0.15">
      <c r="B31" s="163">
        <v>18</v>
      </c>
      <c r="C31" s="164"/>
      <c r="D31" s="169"/>
      <c r="E31" s="163"/>
      <c r="F31" s="164"/>
      <c r="G31" s="165"/>
      <c r="H31" s="166"/>
      <c r="I31" s="22"/>
    </row>
    <row r="32" spans="2:9" ht="29.25" customHeight="1" x14ac:dyDescent="0.15">
      <c r="B32" s="161" t="s">
        <v>41</v>
      </c>
      <c r="C32" s="170"/>
      <c r="D32" s="170"/>
      <c r="E32" s="170"/>
      <c r="F32" s="162"/>
      <c r="G32" s="165">
        <f>SUM(G14:GH29)</f>
        <v>0</v>
      </c>
      <c r="H32" s="166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x14ac:dyDescent="0.15">
      <c r="B35" s="6" t="s">
        <v>72</v>
      </c>
      <c r="C35" s="6"/>
      <c r="D35" s="6"/>
      <c r="E35" s="6"/>
      <c r="F35" s="6" t="s">
        <v>99</v>
      </c>
      <c r="G35" s="6"/>
      <c r="H35" s="6"/>
      <c r="I35" s="6" t="s">
        <v>100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2023-03-17T09:38:03Z</cp:lastPrinted>
  <dcterms:created xsi:type="dcterms:W3CDTF">2014-04-15T08:52:00Z</dcterms:created>
  <dcterms:modified xsi:type="dcterms:W3CDTF">2023-03-17T09:41:28Z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