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0" windowHeight="1133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<sst xmlns="http://schemas.openxmlformats.org/spreadsheetml/2006/main" count="102">
  <si>
    <t>太平人寿—中国银行2017年代理保险销售精英第三阶段培训会务采购项目报价表</t>
  </si>
  <si>
    <t>序号</t>
  </si>
  <si>
    <t>项目</t>
  </si>
  <si>
    <t>描述</t>
  </si>
  <si>
    <t>数量</t>
  </si>
  <si>
    <t>单位</t>
  </si>
  <si>
    <t>天</t>
  </si>
  <si>
    <t>单价</t>
  </si>
  <si>
    <t>总额</t>
  </si>
  <si>
    <r>
      <rPr>
        <sz val="12"/>
        <color theme="1"/>
        <rFont val="宋体"/>
        <charset val="134"/>
      </rPr>
      <t>住宿：</t>
    </r>
    <r>
      <rPr>
        <b/>
        <sz val="14"/>
        <color rgb="FFFF0000"/>
        <rFont val="宋体"/>
        <charset val="134"/>
      </rPr>
      <t>南京上秦淮假日</t>
    </r>
  </si>
  <si>
    <t>住宿费</t>
  </si>
  <si>
    <t xml:space="preserve">14日 </t>
  </si>
  <si>
    <t>间</t>
  </si>
  <si>
    <t xml:space="preserve">15日 </t>
  </si>
  <si>
    <t>15日豪华套房</t>
  </si>
  <si>
    <t xml:space="preserve">16日 </t>
  </si>
  <si>
    <t>会场</t>
  </si>
  <si>
    <t>主会场</t>
  </si>
  <si>
    <t>600平米以上，能容纳180人课桌式且不拥挤；无柱、方正，层高不低于5米；内部装饰高雅大气；需配备LED屏、音响设备、白板、话筒等。</t>
  </si>
  <si>
    <t>休息室</t>
  </si>
  <si>
    <t>靠近主会场，可容纳8-10人休息</t>
  </si>
  <si>
    <t>免费提供</t>
  </si>
  <si>
    <r>
      <rPr>
        <sz val="12"/>
        <color theme="1"/>
        <rFont val="宋体"/>
        <charset val="134"/>
      </rPr>
      <t>L</t>
    </r>
    <r>
      <rPr>
        <sz val="11"/>
        <color indexed="8"/>
        <rFont val="宋体"/>
        <charset val="134"/>
      </rPr>
      <t>ED屏</t>
    </r>
  </si>
  <si>
    <t>P3屏，最好30平以上，根据会场具体大小确定，能满足会务培训需要</t>
  </si>
  <si>
    <t>用餐</t>
  </si>
  <si>
    <t>1</t>
  </si>
  <si>
    <t>14日晚餐 中餐厅单点</t>
  </si>
  <si>
    <t>人</t>
  </si>
  <si>
    <t>14日晚餐外出  搭建公司代付</t>
  </si>
  <si>
    <t>2</t>
  </si>
  <si>
    <t xml:space="preserve">15日送房间水果 </t>
  </si>
  <si>
    <t>份</t>
  </si>
  <si>
    <t>3</t>
  </si>
  <si>
    <t>15日中午用桌餐</t>
  </si>
  <si>
    <t>桌</t>
  </si>
  <si>
    <t>4</t>
  </si>
  <si>
    <t>15日中午申总点餐</t>
  </si>
  <si>
    <t>15日晚餐外出  搭建公司代付</t>
  </si>
  <si>
    <t>5</t>
  </si>
  <si>
    <t xml:space="preserve">15日晚餐中餐厅自助 </t>
  </si>
  <si>
    <t>6</t>
  </si>
  <si>
    <t>15日晚餐餐厅包间用餐</t>
  </si>
  <si>
    <t>7</t>
  </si>
  <si>
    <t xml:space="preserve">16日送房间水果 </t>
  </si>
  <si>
    <t>16日晚餐外出  搭建公司代付</t>
  </si>
  <si>
    <t>8</t>
  </si>
  <si>
    <t xml:space="preserve">16日午餐自助 </t>
  </si>
  <si>
    <t>9</t>
  </si>
  <si>
    <t>16日午餐包间点餐</t>
  </si>
  <si>
    <t>10</t>
  </si>
  <si>
    <t xml:space="preserve">16日晚餐自助 </t>
  </si>
  <si>
    <t>11</t>
  </si>
  <si>
    <t>16日晚餐包间用餐</t>
  </si>
  <si>
    <t>12</t>
  </si>
  <si>
    <t xml:space="preserve">16日会议期间领导酒店用10杯茶水 </t>
  </si>
  <si>
    <t>杯</t>
  </si>
  <si>
    <t>13</t>
  </si>
  <si>
    <t>茶歇</t>
  </si>
  <si>
    <t>提供茶水、咖啡、小食、水果等，一天两顿</t>
  </si>
  <si>
    <t>其他</t>
  </si>
  <si>
    <t>接送机、接送站以及市内接驳</t>
  </si>
  <si>
    <t>11月15日小车接机</t>
  </si>
  <si>
    <t>趟</t>
  </si>
  <si>
    <t>11月15日小车接站</t>
  </si>
  <si>
    <t>11月16日小车送站</t>
  </si>
  <si>
    <r>
      <rPr>
        <sz val="12"/>
        <color theme="1"/>
        <rFont val="宋体"/>
        <charset val="134"/>
      </rPr>
      <t>11月</t>
    </r>
    <r>
      <rPr>
        <sz val="12"/>
        <color theme="1"/>
        <rFont val="宋体"/>
        <charset val="134"/>
      </rPr>
      <t>15日</t>
    </r>
    <r>
      <rPr>
        <sz val="12"/>
        <color theme="1"/>
        <rFont val="宋体"/>
        <charset val="134"/>
      </rPr>
      <t>商务车（别克G</t>
    </r>
    <r>
      <rPr>
        <sz val="11"/>
        <color rgb="FF000000"/>
        <rFont val="宋体"/>
        <charset val="134"/>
      </rPr>
      <t>L8）接机</t>
    </r>
  </si>
  <si>
    <r>
      <rPr>
        <sz val="12"/>
        <color theme="1"/>
        <rFont val="宋体"/>
        <charset val="134"/>
      </rPr>
      <t>11月</t>
    </r>
    <r>
      <rPr>
        <sz val="12"/>
        <color theme="1"/>
        <rFont val="宋体"/>
        <charset val="134"/>
      </rPr>
      <t>15日</t>
    </r>
    <r>
      <rPr>
        <sz val="12"/>
        <color theme="1"/>
        <rFont val="宋体"/>
        <charset val="134"/>
      </rPr>
      <t>商务车（别克G</t>
    </r>
    <r>
      <rPr>
        <sz val="11"/>
        <color rgb="FF000000"/>
        <rFont val="宋体"/>
        <charset val="134"/>
      </rPr>
      <t>L8）接站</t>
    </r>
  </si>
  <si>
    <r>
      <rPr>
        <sz val="12"/>
        <color theme="1"/>
        <rFont val="宋体"/>
        <charset val="134"/>
      </rPr>
      <t>11月</t>
    </r>
    <r>
      <rPr>
        <sz val="12"/>
        <color theme="1"/>
        <rFont val="宋体"/>
        <charset val="134"/>
      </rPr>
      <t>16日</t>
    </r>
    <r>
      <rPr>
        <sz val="12"/>
        <color theme="1"/>
        <rFont val="宋体"/>
        <charset val="134"/>
      </rPr>
      <t>商务车外出用餐</t>
    </r>
  </si>
  <si>
    <t>11月15日考斯特接机</t>
  </si>
  <si>
    <t>11月15日33座中巴接机</t>
  </si>
  <si>
    <t>11月17日小车送机</t>
  </si>
  <si>
    <t>11月17日小车送站</t>
  </si>
  <si>
    <t>11月17日商务车（别克GL8）送机</t>
  </si>
  <si>
    <t>培训材料</t>
  </si>
  <si>
    <t>结业证书90个、桌卡130个、胸卡130个、奖杯10个、签到处2个、接机牌4个、双面胶2个、培训手册130本、冲印培训手册130本加急、粉纸+白纸+红纸3包</t>
  </si>
  <si>
    <t>活动搭建部分</t>
  </si>
  <si>
    <t xml:space="preserve"> 面光24个 </t>
  </si>
  <si>
    <t>个</t>
  </si>
  <si>
    <t>光束灯6个</t>
  </si>
  <si>
    <t>染色灯</t>
  </si>
  <si>
    <t>租用笔记本</t>
  </si>
  <si>
    <t>摄影师+摄像师</t>
  </si>
  <si>
    <t>打印机</t>
  </si>
  <si>
    <t>礼仪人员</t>
  </si>
  <si>
    <t>启动球</t>
  </si>
  <si>
    <t>座椅包装 椅背纱</t>
  </si>
  <si>
    <t>背板喷绘 4块</t>
  </si>
  <si>
    <t>红地毯</t>
  </si>
  <si>
    <t>讲台花</t>
  </si>
  <si>
    <t>会务对接人员</t>
  </si>
  <si>
    <t xml:space="preserve">需有3人或以上 </t>
  </si>
  <si>
    <t>kindel（便宜的）</t>
  </si>
  <si>
    <t>kindel（贵的）</t>
  </si>
  <si>
    <t>kindel（12个礼盒）</t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</si>
  <si>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6日晚领导外出用餐</t>
    </r>
  </si>
  <si>
    <t>次</t>
  </si>
  <si>
    <t>H5制作</t>
  </si>
  <si>
    <t>净价</t>
  </si>
  <si>
    <t>服务费</t>
  </si>
  <si>
    <t>税费</t>
  </si>
  <si>
    <t>总合计</t>
  </si>
  <si>
    <t>净价+服务费+税费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</si>
</sst>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_);\(&quot;￥&quot;#,##0.00\)"/>
  </numFmts>
  <fonts count="29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5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rgb="FFFF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13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2" xfId="13" applyFont="1" applyFill="1" applyBorder="1" applyAlignment="1">
      <alignment horizontal="center" vertical="center"/>
    </xf>
    <xf numFmtId="0" fontId="3" fillId="2" borderId="2" xfId="13" applyFont="1" applyFill="1" applyBorder="1" applyAlignment="1">
      <alignment horizontal="center" vertical="center" wrapText="1"/>
    </xf>
    <xf numFmtId="0" fontId="4" fillId="3" borderId="2" xfId="13" applyFont="1" applyFill="1" applyBorder="1" applyAlignment="1">
      <alignment horizontal="left" vertical="center"/>
    </xf>
    <xf numFmtId="0" fontId="4" fillId="0" borderId="2" xfId="13" applyFont="1" applyBorder="1" applyAlignment="1">
      <alignment horizontal="center" vertical="center"/>
    </xf>
    <xf numFmtId="0" fontId="4" fillId="0" borderId="3" xfId="13" applyFont="1" applyBorder="1" applyAlignment="1">
      <alignment horizontal="center" vertical="center" wrapText="1"/>
    </xf>
    <xf numFmtId="176" fontId="4" fillId="0" borderId="2" xfId="13" applyNumberFormat="1" applyFont="1" applyFill="1" applyBorder="1" applyAlignment="1">
      <alignment horizontal="center" vertical="center"/>
    </xf>
    <xf numFmtId="0" fontId="4" fillId="0" borderId="4" xfId="13" applyFont="1" applyBorder="1" applyAlignment="1">
      <alignment horizontal="center" vertical="center" wrapText="1"/>
    </xf>
    <xf numFmtId="0" fontId="4" fillId="0" borderId="5" xfId="13" applyFont="1" applyBorder="1" applyAlignment="1">
      <alignment horizontal="center" vertical="center" wrapText="1"/>
    </xf>
    <xf numFmtId="58" fontId="4" fillId="0" borderId="2" xfId="13" applyNumberFormat="1" applyFont="1" applyBorder="1" applyAlignment="1">
      <alignment horizontal="center" vertical="center"/>
    </xf>
    <xf numFmtId="0" fontId="4" fillId="0" borderId="2" xfId="13" applyFont="1" applyBorder="1" applyAlignment="1">
      <alignment horizontal="center" vertical="center" wrapText="1"/>
    </xf>
    <xf numFmtId="176" fontId="4" fillId="4" borderId="2" xfId="13" applyNumberFormat="1" applyFont="1" applyFill="1" applyBorder="1" applyAlignment="1">
      <alignment horizontal="center" vertical="center"/>
    </xf>
    <xf numFmtId="58" fontId="4" fillId="0" borderId="2" xfId="13" applyNumberFormat="1" applyFont="1" applyBorder="1" applyAlignment="1">
      <alignment horizontal="center" vertical="center" wrapText="1"/>
    </xf>
    <xf numFmtId="49" fontId="4" fillId="0" borderId="2" xfId="13" applyNumberFormat="1" applyFont="1" applyBorder="1" applyAlignment="1">
      <alignment horizontal="center" vertical="center"/>
    </xf>
    <xf numFmtId="58" fontId="5" fillId="0" borderId="2" xfId="13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58" fontId="4" fillId="0" borderId="2" xfId="13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13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58" fontId="4" fillId="0" borderId="2" xfId="13" applyNumberFormat="1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9" fontId="4" fillId="0" borderId="2" xfId="13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zoomScale="90" zoomScaleNormal="90" workbookViewId="0">
      <selection activeCell="N10" sqref="N10"/>
    </sheetView>
  </sheetViews>
  <sheetFormatPr defaultColWidth="8.72727272727273" defaultRowHeight="14" outlineLevelCol="7"/>
  <cols>
    <col min="2" max="2" width="11.8181818181818" customWidth="1"/>
    <col min="3" max="3" width="34.5363636363636" customWidth="1"/>
    <col min="4" max="4" width="13.5454545454545" customWidth="1"/>
    <col min="5" max="5" width="13.7272727272727" customWidth="1"/>
    <col min="6" max="6" width="12.7272727272727" customWidth="1"/>
    <col min="7" max="8" width="16.6363636363636" customWidth="1"/>
  </cols>
  <sheetData>
    <row r="1" ht="18.5" spans="1:8">
      <c r="A1" s="1" t="s">
        <v>0</v>
      </c>
      <c r="B1" s="2"/>
      <c r="C1" s="2"/>
      <c r="D1" s="2"/>
      <c r="E1" s="2"/>
      <c r="F1" s="2"/>
      <c r="G1" s="2"/>
      <c r="H1" s="2"/>
    </row>
    <row r="2" ht="15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7.5" spans="1:8">
      <c r="A3" s="5" t="s">
        <v>9</v>
      </c>
      <c r="B3" s="5"/>
      <c r="C3" s="5"/>
      <c r="D3" s="5"/>
      <c r="E3" s="5"/>
      <c r="F3" s="5"/>
      <c r="G3" s="5"/>
      <c r="H3" s="5"/>
    </row>
    <row r="4" ht="15" spans="1:8">
      <c r="A4" s="6">
        <v>1</v>
      </c>
      <c r="B4" s="7" t="s">
        <v>10</v>
      </c>
      <c r="C4" s="6" t="s">
        <v>11</v>
      </c>
      <c r="D4" s="6">
        <v>3</v>
      </c>
      <c r="E4" s="6" t="s">
        <v>12</v>
      </c>
      <c r="F4" s="6">
        <v>1</v>
      </c>
      <c r="G4" s="8">
        <v>500</v>
      </c>
      <c r="H4" s="8">
        <f>SUM(G4*F4*D4)</f>
        <v>1500</v>
      </c>
    </row>
    <row r="5" ht="15" spans="1:8">
      <c r="A5" s="6">
        <v>2</v>
      </c>
      <c r="B5" s="9"/>
      <c r="C5" s="6" t="s">
        <v>13</v>
      </c>
      <c r="D5" s="6">
        <v>77</v>
      </c>
      <c r="E5" s="6" t="s">
        <v>12</v>
      </c>
      <c r="F5" s="6">
        <v>1</v>
      </c>
      <c r="G5" s="8">
        <v>500</v>
      </c>
      <c r="H5" s="8">
        <f>SUM(G5*F5*D5)</f>
        <v>38500</v>
      </c>
    </row>
    <row r="6" ht="15" spans="1:8">
      <c r="A6" s="6">
        <v>3</v>
      </c>
      <c r="B6" s="9"/>
      <c r="C6" s="6" t="s">
        <v>14</v>
      </c>
      <c r="D6" s="6">
        <v>1</v>
      </c>
      <c r="E6" s="6" t="s">
        <v>12</v>
      </c>
      <c r="F6" s="6">
        <v>1</v>
      </c>
      <c r="G6" s="8">
        <v>680</v>
      </c>
      <c r="H6" s="8">
        <f>G6*D6*F6</f>
        <v>680</v>
      </c>
    </row>
    <row r="7" ht="15" spans="1:8">
      <c r="A7" s="6">
        <v>4</v>
      </c>
      <c r="B7" s="10"/>
      <c r="C7" s="11" t="s">
        <v>15</v>
      </c>
      <c r="D7" s="6">
        <v>78</v>
      </c>
      <c r="E7" s="6" t="s">
        <v>12</v>
      </c>
      <c r="F7" s="6">
        <v>1</v>
      </c>
      <c r="G7" s="8">
        <v>500</v>
      </c>
      <c r="H7" s="8">
        <f>G7*F7*D7</f>
        <v>39000</v>
      </c>
    </row>
    <row r="8" ht="15" spans="1:8">
      <c r="A8" s="6"/>
      <c r="B8" s="12"/>
      <c r="C8" s="11"/>
      <c r="D8" s="11"/>
      <c r="E8" s="11"/>
      <c r="F8" s="11"/>
      <c r="G8" s="11"/>
      <c r="H8" s="13">
        <f>SUM(H4:H7)</f>
        <v>79680</v>
      </c>
    </row>
    <row r="9" ht="15" spans="1:8">
      <c r="A9" s="5" t="s">
        <v>16</v>
      </c>
      <c r="B9" s="5"/>
      <c r="C9" s="5"/>
      <c r="D9" s="5"/>
      <c r="E9" s="5"/>
      <c r="F9" s="5"/>
      <c r="G9" s="5"/>
      <c r="H9" s="5"/>
    </row>
    <row r="10" ht="47" customHeight="1" spans="1:8">
      <c r="A10" s="6"/>
      <c r="B10" s="12" t="s">
        <v>17</v>
      </c>
      <c r="C10" s="14" t="s">
        <v>18</v>
      </c>
      <c r="D10" s="6">
        <v>1</v>
      </c>
      <c r="E10" s="6" t="s">
        <v>12</v>
      </c>
      <c r="F10" s="6">
        <v>1</v>
      </c>
      <c r="G10" s="8">
        <v>24000</v>
      </c>
      <c r="H10" s="8">
        <f t="shared" ref="H10:H16" si="0">SUM(G10*F10*D10)</f>
        <v>24000</v>
      </c>
    </row>
    <row r="11" ht="15" spans="1:8">
      <c r="A11" s="6"/>
      <c r="B11" s="12" t="s">
        <v>19</v>
      </c>
      <c r="C11" s="14" t="s">
        <v>20</v>
      </c>
      <c r="D11" s="6">
        <v>1</v>
      </c>
      <c r="E11" s="6" t="s">
        <v>12</v>
      </c>
      <c r="F11" s="6">
        <v>1</v>
      </c>
      <c r="G11" s="6" t="s">
        <v>21</v>
      </c>
      <c r="H11" s="6"/>
    </row>
    <row r="12" ht="46" customHeight="1" spans="1:8">
      <c r="A12" s="6"/>
      <c r="B12" s="6" t="s">
        <v>22</v>
      </c>
      <c r="C12" s="12" t="s">
        <v>23</v>
      </c>
      <c r="D12" s="6">
        <v>1</v>
      </c>
      <c r="E12" s="6" t="s">
        <v>6</v>
      </c>
      <c r="F12" s="6">
        <v>1</v>
      </c>
      <c r="G12" s="8">
        <v>14000</v>
      </c>
      <c r="H12" s="8">
        <f t="shared" si="0"/>
        <v>14000</v>
      </c>
    </row>
    <row r="13" ht="15" spans="1:8">
      <c r="A13" s="6"/>
      <c r="B13" s="6"/>
      <c r="C13" s="11"/>
      <c r="D13" s="11"/>
      <c r="E13" s="11"/>
      <c r="F13" s="11"/>
      <c r="G13" s="11"/>
      <c r="H13" s="13">
        <f>SUM(H12+H10)</f>
        <v>38000</v>
      </c>
    </row>
    <row r="14" ht="15" spans="1:8">
      <c r="A14" s="5" t="s">
        <v>24</v>
      </c>
      <c r="B14" s="5"/>
      <c r="C14" s="5"/>
      <c r="D14" s="5"/>
      <c r="E14" s="5"/>
      <c r="F14" s="5"/>
      <c r="G14" s="5"/>
      <c r="H14" s="5"/>
    </row>
    <row r="15" ht="15" spans="1:8">
      <c r="A15" s="15" t="s">
        <v>25</v>
      </c>
      <c r="B15" s="14" t="s">
        <v>24</v>
      </c>
      <c r="C15" s="16" t="s">
        <v>26</v>
      </c>
      <c r="D15" s="6">
        <v>1</v>
      </c>
      <c r="E15" s="6" t="s">
        <v>27</v>
      </c>
      <c r="F15" s="6">
        <v>1</v>
      </c>
      <c r="G15" s="8">
        <v>302</v>
      </c>
      <c r="H15" s="8">
        <f t="shared" si="0"/>
        <v>302</v>
      </c>
    </row>
    <row r="16" ht="15" spans="1:8">
      <c r="A16" s="15"/>
      <c r="B16" s="14"/>
      <c r="C16" s="16" t="s">
        <v>28</v>
      </c>
      <c r="D16" s="6">
        <v>1</v>
      </c>
      <c r="E16" s="6" t="s">
        <v>27</v>
      </c>
      <c r="F16" s="6">
        <v>1</v>
      </c>
      <c r="G16" s="8">
        <v>2976</v>
      </c>
      <c r="H16" s="8">
        <f t="shared" si="0"/>
        <v>2976</v>
      </c>
    </row>
    <row r="17" ht="15" spans="1:8">
      <c r="A17" s="15" t="s">
        <v>29</v>
      </c>
      <c r="B17" s="14"/>
      <c r="C17" s="16" t="s">
        <v>30</v>
      </c>
      <c r="D17" s="6">
        <v>38</v>
      </c>
      <c r="E17" s="6" t="s">
        <v>31</v>
      </c>
      <c r="F17" s="6">
        <v>1</v>
      </c>
      <c r="G17" s="8">
        <v>38</v>
      </c>
      <c r="H17" s="8">
        <f>G17*F17*D17</f>
        <v>1444</v>
      </c>
    </row>
    <row r="18" ht="15" spans="1:8">
      <c r="A18" s="15" t="s">
        <v>32</v>
      </c>
      <c r="B18" s="14"/>
      <c r="C18" s="11" t="s">
        <v>33</v>
      </c>
      <c r="D18" s="6">
        <v>3</v>
      </c>
      <c r="E18" s="6" t="s">
        <v>34</v>
      </c>
      <c r="F18" s="6">
        <v>1</v>
      </c>
      <c r="G18" s="8">
        <v>1000</v>
      </c>
      <c r="H18" s="8">
        <f>G18*F18*D18</f>
        <v>3000</v>
      </c>
    </row>
    <row r="19" ht="15" spans="1:8">
      <c r="A19" s="15" t="s">
        <v>35</v>
      </c>
      <c r="B19" s="14"/>
      <c r="C19" s="11" t="s">
        <v>36</v>
      </c>
      <c r="D19" s="6">
        <v>1</v>
      </c>
      <c r="E19" s="6" t="s">
        <v>34</v>
      </c>
      <c r="F19" s="6">
        <v>1</v>
      </c>
      <c r="G19" s="8">
        <v>414</v>
      </c>
      <c r="H19" s="8">
        <f>G19*F19*D19</f>
        <v>414</v>
      </c>
    </row>
    <row r="20" ht="15" spans="1:8">
      <c r="A20" s="15"/>
      <c r="B20" s="14"/>
      <c r="C20" s="16" t="s">
        <v>37</v>
      </c>
      <c r="D20" s="6">
        <v>1</v>
      </c>
      <c r="E20" s="6" t="s">
        <v>27</v>
      </c>
      <c r="F20" s="6">
        <v>1</v>
      </c>
      <c r="G20" s="8">
        <v>3591</v>
      </c>
      <c r="H20" s="8">
        <f t="shared" ref="H20:H25" si="1">SUM(G20*F20*D20)</f>
        <v>3591</v>
      </c>
    </row>
    <row r="21" ht="15" spans="1:8">
      <c r="A21" s="15" t="s">
        <v>38</v>
      </c>
      <c r="B21" s="14"/>
      <c r="C21" s="11" t="s">
        <v>39</v>
      </c>
      <c r="D21" s="6">
        <v>70</v>
      </c>
      <c r="E21" s="6" t="s">
        <v>27</v>
      </c>
      <c r="F21" s="6">
        <v>1</v>
      </c>
      <c r="G21" s="8">
        <v>100</v>
      </c>
      <c r="H21" s="8">
        <f>G21*F21*D21</f>
        <v>7000</v>
      </c>
    </row>
    <row r="22" ht="15" spans="1:8">
      <c r="A22" s="15" t="s">
        <v>40</v>
      </c>
      <c r="B22" s="14"/>
      <c r="C22" s="16" t="s">
        <v>41</v>
      </c>
      <c r="D22" s="6">
        <v>1</v>
      </c>
      <c r="E22" s="6" t="s">
        <v>34</v>
      </c>
      <c r="F22" s="6">
        <v>1</v>
      </c>
      <c r="G22" s="8">
        <v>1309</v>
      </c>
      <c r="H22" s="8">
        <f t="shared" si="1"/>
        <v>1309</v>
      </c>
    </row>
    <row r="23" ht="15" spans="1:8">
      <c r="A23" s="15" t="s">
        <v>42</v>
      </c>
      <c r="B23" s="14"/>
      <c r="C23" s="16" t="s">
        <v>43</v>
      </c>
      <c r="D23" s="6">
        <v>3</v>
      </c>
      <c r="E23" s="6" t="s">
        <v>31</v>
      </c>
      <c r="F23" s="6">
        <v>1</v>
      </c>
      <c r="G23" s="8">
        <v>38</v>
      </c>
      <c r="H23" s="8">
        <f t="shared" si="1"/>
        <v>114</v>
      </c>
    </row>
    <row r="24" ht="15" spans="1:8">
      <c r="A24" s="15"/>
      <c r="B24" s="14"/>
      <c r="C24" s="16" t="s">
        <v>44</v>
      </c>
      <c r="D24" s="6">
        <v>1</v>
      </c>
      <c r="E24" s="6" t="s">
        <v>27</v>
      </c>
      <c r="F24" s="6">
        <v>1</v>
      </c>
      <c r="G24" s="8">
        <v>2382</v>
      </c>
      <c r="H24" s="8">
        <f t="shared" si="1"/>
        <v>2382</v>
      </c>
    </row>
    <row r="25" ht="15" spans="1:8">
      <c r="A25" s="15" t="s">
        <v>45</v>
      </c>
      <c r="B25" s="14"/>
      <c r="C25" s="11" t="s">
        <v>46</v>
      </c>
      <c r="D25" s="6">
        <v>120</v>
      </c>
      <c r="E25" s="6" t="s">
        <v>27</v>
      </c>
      <c r="F25" s="6">
        <v>1</v>
      </c>
      <c r="G25" s="8">
        <v>100</v>
      </c>
      <c r="H25" s="8">
        <f t="shared" si="1"/>
        <v>12000</v>
      </c>
    </row>
    <row r="26" ht="15" spans="1:8">
      <c r="A26" s="15" t="s">
        <v>47</v>
      </c>
      <c r="B26" s="14"/>
      <c r="C26" s="11" t="s">
        <v>48</v>
      </c>
      <c r="D26" s="6">
        <v>1</v>
      </c>
      <c r="E26" s="6" t="s">
        <v>34</v>
      </c>
      <c r="F26" s="6">
        <v>1</v>
      </c>
      <c r="G26" s="8">
        <v>1406</v>
      </c>
      <c r="H26" s="8">
        <f t="shared" ref="H26:H29" si="2">G26*F26*D26</f>
        <v>1406</v>
      </c>
    </row>
    <row r="27" ht="15" spans="1:8">
      <c r="A27" s="15" t="s">
        <v>49</v>
      </c>
      <c r="B27" s="14"/>
      <c r="C27" s="11" t="s">
        <v>50</v>
      </c>
      <c r="D27" s="6">
        <v>60</v>
      </c>
      <c r="E27" s="6" t="s">
        <v>27</v>
      </c>
      <c r="F27" s="6">
        <v>1</v>
      </c>
      <c r="G27" s="8">
        <v>100</v>
      </c>
      <c r="H27" s="8">
        <f t="shared" si="2"/>
        <v>6000</v>
      </c>
    </row>
    <row r="28" ht="15" spans="1:8">
      <c r="A28" s="15" t="s">
        <v>51</v>
      </c>
      <c r="B28" s="14"/>
      <c r="C28" s="11" t="s">
        <v>52</v>
      </c>
      <c r="D28" s="6">
        <v>1</v>
      </c>
      <c r="E28" s="6" t="s">
        <v>34</v>
      </c>
      <c r="F28" s="6">
        <v>1</v>
      </c>
      <c r="G28" s="8">
        <v>2578</v>
      </c>
      <c r="H28" s="8">
        <f t="shared" si="2"/>
        <v>2578</v>
      </c>
    </row>
    <row r="29" ht="15" spans="1:8">
      <c r="A29" s="15" t="s">
        <v>53</v>
      </c>
      <c r="B29" s="14"/>
      <c r="C29" s="11" t="s">
        <v>54</v>
      </c>
      <c r="D29" s="6">
        <v>10</v>
      </c>
      <c r="E29" s="6" t="s">
        <v>55</v>
      </c>
      <c r="F29" s="6">
        <v>1</v>
      </c>
      <c r="G29" s="8">
        <v>20</v>
      </c>
      <c r="H29" s="8">
        <f t="shared" si="2"/>
        <v>200</v>
      </c>
    </row>
    <row r="30" ht="30" spans="1:8">
      <c r="A30" s="15" t="s">
        <v>56</v>
      </c>
      <c r="B30" s="14" t="s">
        <v>57</v>
      </c>
      <c r="C30" s="14" t="s">
        <v>58</v>
      </c>
      <c r="D30" s="6">
        <v>100</v>
      </c>
      <c r="E30" s="6" t="s">
        <v>27</v>
      </c>
      <c r="F30" s="6">
        <v>2</v>
      </c>
      <c r="G30" s="8">
        <v>30</v>
      </c>
      <c r="H30" s="8">
        <f t="shared" ref="H30:H53" si="3">SUM(G30*F30*D30)</f>
        <v>6000</v>
      </c>
    </row>
    <row r="31" ht="15" spans="1:8">
      <c r="A31" s="15"/>
      <c r="B31" s="14"/>
      <c r="C31" s="11"/>
      <c r="D31" s="11"/>
      <c r="E31" s="11"/>
      <c r="F31" s="11"/>
      <c r="G31" s="11"/>
      <c r="H31" s="13">
        <f>SUM(H15:H30)</f>
        <v>50716</v>
      </c>
    </row>
    <row r="32" ht="15" spans="1:8">
      <c r="A32" s="17" t="s">
        <v>59</v>
      </c>
      <c r="B32" s="17"/>
      <c r="C32" s="17"/>
      <c r="D32" s="17"/>
      <c r="E32" s="17"/>
      <c r="F32" s="17"/>
      <c r="G32" s="17"/>
      <c r="H32" s="17"/>
    </row>
    <row r="33" ht="19" customHeight="1" spans="1:8">
      <c r="A33" s="18"/>
      <c r="B33" s="19" t="s">
        <v>60</v>
      </c>
      <c r="C33" s="20" t="s">
        <v>61</v>
      </c>
      <c r="D33" s="18">
        <v>12</v>
      </c>
      <c r="E33" s="18" t="s">
        <v>62</v>
      </c>
      <c r="F33" s="18">
        <v>1</v>
      </c>
      <c r="G33" s="8">
        <v>300</v>
      </c>
      <c r="H33" s="8">
        <f t="shared" si="3"/>
        <v>3600</v>
      </c>
    </row>
    <row r="34" ht="19" customHeight="1" spans="1:8">
      <c r="A34" s="18"/>
      <c r="B34" s="21"/>
      <c r="C34" s="20" t="s">
        <v>63</v>
      </c>
      <c r="D34" s="18">
        <v>11</v>
      </c>
      <c r="E34" s="18" t="s">
        <v>62</v>
      </c>
      <c r="F34" s="18">
        <v>1</v>
      </c>
      <c r="G34" s="8">
        <v>300</v>
      </c>
      <c r="H34" s="8">
        <f t="shared" si="3"/>
        <v>3300</v>
      </c>
    </row>
    <row r="35" ht="19" customHeight="1" spans="1:8">
      <c r="A35" s="18"/>
      <c r="B35" s="21"/>
      <c r="C35" s="20" t="s">
        <v>64</v>
      </c>
      <c r="D35" s="18">
        <v>7</v>
      </c>
      <c r="E35" s="18" t="s">
        <v>62</v>
      </c>
      <c r="F35" s="18">
        <v>1</v>
      </c>
      <c r="G35" s="8">
        <v>300</v>
      </c>
      <c r="H35" s="8">
        <f t="shared" si="3"/>
        <v>2100</v>
      </c>
    </row>
    <row r="36" ht="19" customHeight="1" spans="1:8">
      <c r="A36" s="18"/>
      <c r="B36" s="21"/>
      <c r="C36" s="22" t="s">
        <v>65</v>
      </c>
      <c r="D36" s="18">
        <v>10</v>
      </c>
      <c r="E36" s="18" t="s">
        <v>62</v>
      </c>
      <c r="F36" s="18">
        <v>1</v>
      </c>
      <c r="G36" s="8">
        <v>380</v>
      </c>
      <c r="H36" s="8">
        <f t="shared" si="3"/>
        <v>3800</v>
      </c>
    </row>
    <row r="37" ht="19" customHeight="1" spans="1:8">
      <c r="A37" s="18"/>
      <c r="B37" s="21"/>
      <c r="C37" s="22" t="s">
        <v>66</v>
      </c>
      <c r="D37" s="18">
        <v>7</v>
      </c>
      <c r="E37" s="18" t="s">
        <v>62</v>
      </c>
      <c r="F37" s="18">
        <v>1</v>
      </c>
      <c r="G37" s="8">
        <v>380</v>
      </c>
      <c r="H37" s="8">
        <f t="shared" si="3"/>
        <v>2660</v>
      </c>
    </row>
    <row r="38" ht="19" customHeight="1" spans="1:8">
      <c r="A38" s="18"/>
      <c r="B38" s="21"/>
      <c r="C38" s="22" t="s">
        <v>67</v>
      </c>
      <c r="D38" s="18">
        <v>5</v>
      </c>
      <c r="E38" s="18" t="s">
        <v>62</v>
      </c>
      <c r="F38" s="18">
        <v>1</v>
      </c>
      <c r="G38" s="8">
        <v>700</v>
      </c>
      <c r="H38" s="8">
        <f t="shared" si="3"/>
        <v>3500</v>
      </c>
    </row>
    <row r="39" ht="19" customHeight="1" spans="1:8">
      <c r="A39" s="18"/>
      <c r="B39" s="21"/>
      <c r="C39" s="20" t="s">
        <v>68</v>
      </c>
      <c r="D39" s="18">
        <v>3</v>
      </c>
      <c r="E39" s="18" t="s">
        <v>62</v>
      </c>
      <c r="F39" s="18">
        <v>1</v>
      </c>
      <c r="G39" s="8">
        <v>650</v>
      </c>
      <c r="H39" s="8">
        <f t="shared" si="3"/>
        <v>1950</v>
      </c>
    </row>
    <row r="40" ht="19" customHeight="1" spans="1:8">
      <c r="A40" s="18"/>
      <c r="B40" s="21"/>
      <c r="C40" s="20" t="s">
        <v>69</v>
      </c>
      <c r="D40" s="18">
        <v>1</v>
      </c>
      <c r="E40" s="18" t="s">
        <v>62</v>
      </c>
      <c r="F40" s="18">
        <v>1</v>
      </c>
      <c r="G40" s="8">
        <v>500</v>
      </c>
      <c r="H40" s="8">
        <f t="shared" si="3"/>
        <v>500</v>
      </c>
    </row>
    <row r="41" ht="19" customHeight="1" spans="1:8">
      <c r="A41" s="18"/>
      <c r="B41" s="21"/>
      <c r="C41" s="20" t="s">
        <v>70</v>
      </c>
      <c r="D41" s="18">
        <v>12</v>
      </c>
      <c r="E41" s="18" t="s">
        <v>62</v>
      </c>
      <c r="F41" s="18">
        <v>1</v>
      </c>
      <c r="G41" s="8">
        <v>300</v>
      </c>
      <c r="H41" s="8">
        <f t="shared" si="3"/>
        <v>3600</v>
      </c>
    </row>
    <row r="42" ht="19" customHeight="1" spans="1:8">
      <c r="A42" s="18"/>
      <c r="B42" s="21"/>
      <c r="C42" s="20" t="s">
        <v>71</v>
      </c>
      <c r="D42" s="18">
        <v>13</v>
      </c>
      <c r="E42" s="18" t="s">
        <v>62</v>
      </c>
      <c r="F42" s="18">
        <v>1</v>
      </c>
      <c r="G42" s="8">
        <v>300</v>
      </c>
      <c r="H42" s="8">
        <f t="shared" si="3"/>
        <v>3900</v>
      </c>
    </row>
    <row r="43" ht="19" customHeight="1" spans="1:8">
      <c r="A43" s="18"/>
      <c r="B43" s="23"/>
      <c r="C43" s="11" t="s">
        <v>72</v>
      </c>
      <c r="D43" s="18">
        <v>6</v>
      </c>
      <c r="E43" s="18" t="s">
        <v>62</v>
      </c>
      <c r="F43" s="18">
        <v>1</v>
      </c>
      <c r="G43" s="8">
        <v>380</v>
      </c>
      <c r="H43" s="8">
        <f t="shared" si="3"/>
        <v>2280</v>
      </c>
    </row>
    <row r="44" ht="55" customHeight="1" spans="1:8">
      <c r="A44" s="18"/>
      <c r="B44" s="18" t="s">
        <v>73</v>
      </c>
      <c r="C44" s="24" t="s">
        <v>74</v>
      </c>
      <c r="D44" s="18">
        <v>1</v>
      </c>
      <c r="E44" s="18" t="s">
        <v>6</v>
      </c>
      <c r="F44" s="18">
        <v>1</v>
      </c>
      <c r="G44" s="8">
        <v>7800</v>
      </c>
      <c r="H44" s="8">
        <f t="shared" ref="H44:H55" si="4">SUM(G44*F44*D44)</f>
        <v>7800</v>
      </c>
    </row>
    <row r="45" ht="22" customHeight="1" spans="1:8">
      <c r="A45" s="18"/>
      <c r="B45" s="25" t="s">
        <v>75</v>
      </c>
      <c r="C45" s="26" t="s">
        <v>76</v>
      </c>
      <c r="D45" s="27">
        <v>16</v>
      </c>
      <c r="E45" s="27" t="s">
        <v>77</v>
      </c>
      <c r="F45" s="27">
        <v>1</v>
      </c>
      <c r="G45" s="28">
        <v>220</v>
      </c>
      <c r="H45" s="28">
        <f t="shared" si="4"/>
        <v>3520</v>
      </c>
    </row>
    <row r="46" ht="22" customHeight="1" spans="1:8">
      <c r="A46" s="18"/>
      <c r="B46" s="29"/>
      <c r="C46" s="26" t="s">
        <v>78</v>
      </c>
      <c r="D46" s="27">
        <v>12</v>
      </c>
      <c r="E46" s="27" t="s">
        <v>77</v>
      </c>
      <c r="F46" s="27">
        <v>1</v>
      </c>
      <c r="G46" s="28">
        <v>230</v>
      </c>
      <c r="H46" s="28">
        <f t="shared" si="4"/>
        <v>2760</v>
      </c>
    </row>
    <row r="47" ht="22" customHeight="1" spans="1:8">
      <c r="A47" s="18"/>
      <c r="B47" s="29"/>
      <c r="C47" s="26" t="s">
        <v>79</v>
      </c>
      <c r="D47" s="27">
        <v>14</v>
      </c>
      <c r="E47" s="27" t="s">
        <v>77</v>
      </c>
      <c r="F47" s="27">
        <v>1</v>
      </c>
      <c r="G47" s="28">
        <v>140</v>
      </c>
      <c r="H47" s="28">
        <f t="shared" si="4"/>
        <v>1960</v>
      </c>
    </row>
    <row r="48" ht="22" customHeight="1" spans="1:8">
      <c r="A48" s="18"/>
      <c r="B48" s="29"/>
      <c r="C48" s="26" t="s">
        <v>80</v>
      </c>
      <c r="D48" s="27">
        <v>1</v>
      </c>
      <c r="E48" s="27" t="s">
        <v>77</v>
      </c>
      <c r="F48" s="27">
        <v>6</v>
      </c>
      <c r="G48" s="28">
        <v>250</v>
      </c>
      <c r="H48" s="28">
        <f t="shared" si="4"/>
        <v>1500</v>
      </c>
    </row>
    <row r="49" ht="22" customHeight="1" spans="1:8">
      <c r="A49" s="18"/>
      <c r="B49" s="29"/>
      <c r="C49" s="26" t="s">
        <v>81</v>
      </c>
      <c r="D49" s="27">
        <v>1</v>
      </c>
      <c r="E49" s="27" t="s">
        <v>77</v>
      </c>
      <c r="F49" s="27">
        <v>2</v>
      </c>
      <c r="G49" s="28">
        <v>1500</v>
      </c>
      <c r="H49" s="28">
        <f t="shared" si="4"/>
        <v>3000</v>
      </c>
    </row>
    <row r="50" ht="22" customHeight="1" spans="1:8">
      <c r="A50" s="18"/>
      <c r="B50" s="29"/>
      <c r="C50" s="26" t="s">
        <v>82</v>
      </c>
      <c r="D50" s="27">
        <v>1</v>
      </c>
      <c r="E50" s="27" t="s">
        <v>77</v>
      </c>
      <c r="F50" s="27">
        <v>1</v>
      </c>
      <c r="G50" s="28">
        <v>200</v>
      </c>
      <c r="H50" s="28">
        <f t="shared" si="4"/>
        <v>200</v>
      </c>
    </row>
    <row r="51" ht="22" customHeight="1" spans="1:8">
      <c r="A51" s="18"/>
      <c r="B51" s="29"/>
      <c r="C51" s="26" t="s">
        <v>83</v>
      </c>
      <c r="D51" s="27">
        <v>1</v>
      </c>
      <c r="E51" s="27" t="s">
        <v>77</v>
      </c>
      <c r="F51" s="27">
        <v>7</v>
      </c>
      <c r="G51" s="28">
        <v>1200</v>
      </c>
      <c r="H51" s="28">
        <f t="shared" si="4"/>
        <v>8400</v>
      </c>
    </row>
    <row r="52" ht="22" customHeight="1" spans="1:8">
      <c r="A52" s="18"/>
      <c r="B52" s="29"/>
      <c r="C52" s="26" t="s">
        <v>84</v>
      </c>
      <c r="D52" s="27">
        <v>1</v>
      </c>
      <c r="E52" s="27" t="s">
        <v>77</v>
      </c>
      <c r="F52" s="27">
        <v>1</v>
      </c>
      <c r="G52" s="28">
        <v>5000</v>
      </c>
      <c r="H52" s="28">
        <f t="shared" si="4"/>
        <v>5000</v>
      </c>
    </row>
    <row r="53" ht="22" customHeight="1" spans="1:8">
      <c r="A53" s="18"/>
      <c r="B53" s="29"/>
      <c r="C53" s="26" t="s">
        <v>85</v>
      </c>
      <c r="D53" s="27">
        <v>1</v>
      </c>
      <c r="E53" s="27" t="s">
        <v>77</v>
      </c>
      <c r="F53" s="27">
        <v>8</v>
      </c>
      <c r="G53" s="28">
        <v>150</v>
      </c>
      <c r="H53" s="28">
        <f t="shared" si="4"/>
        <v>1200</v>
      </c>
    </row>
    <row r="54" ht="22" customHeight="1" spans="1:8">
      <c r="A54" s="18"/>
      <c r="B54" s="29"/>
      <c r="C54" s="26" t="s">
        <v>86</v>
      </c>
      <c r="D54" s="27">
        <v>1</v>
      </c>
      <c r="E54" s="27" t="s">
        <v>77</v>
      </c>
      <c r="F54" s="27">
        <v>4</v>
      </c>
      <c r="G54" s="28">
        <v>1000</v>
      </c>
      <c r="H54" s="28">
        <f t="shared" si="4"/>
        <v>4000</v>
      </c>
    </row>
    <row r="55" ht="22" customHeight="1" spans="1:8">
      <c r="A55" s="18"/>
      <c r="B55" s="29"/>
      <c r="C55" s="26" t="s">
        <v>87</v>
      </c>
      <c r="D55" s="27">
        <v>1</v>
      </c>
      <c r="E55" s="27" t="s">
        <v>77</v>
      </c>
      <c r="F55" s="27">
        <v>1</v>
      </c>
      <c r="G55" s="28">
        <v>1200</v>
      </c>
      <c r="H55" s="28">
        <f t="shared" si="4"/>
        <v>1200</v>
      </c>
    </row>
    <row r="56" ht="22" customHeight="1" spans="1:8">
      <c r="A56" s="18"/>
      <c r="B56" s="29"/>
      <c r="C56" s="30" t="s">
        <v>88</v>
      </c>
      <c r="D56" s="31">
        <v>1</v>
      </c>
      <c r="E56" s="27" t="s">
        <v>77</v>
      </c>
      <c r="F56" s="31">
        <v>1</v>
      </c>
      <c r="G56" s="28">
        <v>300</v>
      </c>
      <c r="H56" s="28">
        <f>G56*F56*D56</f>
        <v>300</v>
      </c>
    </row>
    <row r="57" ht="22" customHeight="1" spans="1:8">
      <c r="A57" s="18"/>
      <c r="B57" s="32" t="s">
        <v>89</v>
      </c>
      <c r="C57" s="32" t="s">
        <v>90</v>
      </c>
      <c r="D57" s="18">
        <v>14</v>
      </c>
      <c r="E57" s="32" t="s">
        <v>27</v>
      </c>
      <c r="F57" s="18">
        <v>1</v>
      </c>
      <c r="G57" s="8">
        <v>400</v>
      </c>
      <c r="H57" s="8">
        <f t="shared" ref="H57:H60" si="5">SUM(G57*F57*D57)</f>
        <v>5600</v>
      </c>
    </row>
    <row r="58" ht="22" customHeight="1" spans="1:8">
      <c r="A58" s="18"/>
      <c r="B58" s="25" t="s">
        <v>59</v>
      </c>
      <c r="C58" s="24" t="s">
        <v>91</v>
      </c>
      <c r="D58" s="18">
        <v>10</v>
      </c>
      <c r="E58" s="18" t="s">
        <v>77</v>
      </c>
      <c r="F58" s="18">
        <v>1</v>
      </c>
      <c r="G58" s="8">
        <v>958</v>
      </c>
      <c r="H58" s="8">
        <f t="shared" si="5"/>
        <v>9580</v>
      </c>
    </row>
    <row r="59" ht="22" customHeight="1" spans="1:8">
      <c r="A59" s="18"/>
      <c r="B59" s="29"/>
      <c r="C59" s="24" t="s">
        <v>92</v>
      </c>
      <c r="D59" s="18">
        <v>2</v>
      </c>
      <c r="E59" s="18" t="s">
        <v>77</v>
      </c>
      <c r="F59" s="18">
        <v>1</v>
      </c>
      <c r="G59" s="8">
        <v>1549</v>
      </c>
      <c r="H59" s="8">
        <f t="shared" si="5"/>
        <v>3098</v>
      </c>
    </row>
    <row r="60" ht="22" customHeight="1" spans="1:8">
      <c r="A60" s="18"/>
      <c r="B60" s="29"/>
      <c r="C60" s="24" t="s">
        <v>93</v>
      </c>
      <c r="D60" s="18">
        <v>12</v>
      </c>
      <c r="E60" s="18" t="s">
        <v>77</v>
      </c>
      <c r="F60" s="18">
        <v>1</v>
      </c>
      <c r="G60" s="8">
        <v>13.5</v>
      </c>
      <c r="H60" s="8">
        <f t="shared" si="5"/>
        <v>162</v>
      </c>
    </row>
    <row r="61" ht="22" customHeight="1" spans="1:8">
      <c r="A61" s="18"/>
      <c r="B61" s="29"/>
      <c r="C61" s="30" t="s">
        <v>94</v>
      </c>
      <c r="D61" s="31">
        <v>1</v>
      </c>
      <c r="E61" s="31" t="s">
        <v>95</v>
      </c>
      <c r="F61" s="31">
        <v>1</v>
      </c>
      <c r="G61" s="28">
        <v>13154</v>
      </c>
      <c r="H61" s="28">
        <f>G61*F61*D61</f>
        <v>13154</v>
      </c>
    </row>
    <row r="62" ht="22" customHeight="1" spans="1:8">
      <c r="A62" s="18"/>
      <c r="B62" s="33"/>
      <c r="C62" s="32" t="s">
        <v>96</v>
      </c>
      <c r="D62" s="18">
        <v>1</v>
      </c>
      <c r="E62" s="32" t="s">
        <v>95</v>
      </c>
      <c r="F62" s="18">
        <v>1</v>
      </c>
      <c r="G62" s="8">
        <v>2500</v>
      </c>
      <c r="H62" s="8">
        <f>G62*F62*D62</f>
        <v>2500</v>
      </c>
    </row>
    <row r="63" ht="22" customHeight="1" spans="1:8">
      <c r="A63" s="18"/>
      <c r="B63" s="32"/>
      <c r="C63" s="11"/>
      <c r="D63" s="11"/>
      <c r="E63" s="11"/>
      <c r="F63" s="11"/>
      <c r="G63" s="11"/>
      <c r="H63" s="13">
        <f>SUM(H33:H62)</f>
        <v>106124</v>
      </c>
    </row>
    <row r="64" ht="22" customHeight="1" spans="1:8">
      <c r="A64" s="6" t="s">
        <v>97</v>
      </c>
      <c r="B64" s="12"/>
      <c r="C64" s="12"/>
      <c r="D64" s="12"/>
      <c r="E64" s="12"/>
      <c r="F64" s="12"/>
      <c r="G64" s="12"/>
      <c r="H64" s="8">
        <f>SUM(H63+H31+H13+H8)</f>
        <v>274520</v>
      </c>
    </row>
    <row r="65" ht="22" customHeight="1" spans="1:8">
      <c r="A65" s="6" t="s">
        <v>98</v>
      </c>
      <c r="B65" s="34">
        <v>0.08</v>
      </c>
      <c r="C65" s="12"/>
      <c r="D65" s="12"/>
      <c r="E65" s="12"/>
      <c r="F65" s="12"/>
      <c r="G65" s="12"/>
      <c r="H65" s="8">
        <f>SUM(H64*B65)</f>
        <v>21961.6</v>
      </c>
    </row>
    <row r="66" ht="22" customHeight="1" spans="1:8">
      <c r="A66" s="6" t="s">
        <v>99</v>
      </c>
      <c r="B66" s="34">
        <v>0.06</v>
      </c>
      <c r="C66" s="34"/>
      <c r="D66" s="34"/>
      <c r="E66" s="34"/>
      <c r="F66" s="34"/>
      <c r="G66" s="34"/>
      <c r="H66" s="8">
        <f>SUM(H64+H65)*B66</f>
        <v>17788.896</v>
      </c>
    </row>
    <row r="67" ht="22" customHeight="1" spans="1:8">
      <c r="A67" s="6" t="s">
        <v>100</v>
      </c>
      <c r="B67" s="12" t="s">
        <v>101</v>
      </c>
      <c r="C67" s="12"/>
      <c r="D67" s="12"/>
      <c r="E67" s="12"/>
      <c r="F67" s="12"/>
      <c r="G67" s="12"/>
      <c r="H67" s="8">
        <f>SUM(H64:H66)</f>
        <v>314270.496</v>
      </c>
    </row>
  </sheetData>
  <mergeCells count="15">
    <mergeCell ref="A1:H1"/>
    <mergeCell ref="A3:H3"/>
    <mergeCell ref="A9:H9"/>
    <mergeCell ref="G11:H11"/>
    <mergeCell ref="A14:H14"/>
    <mergeCell ref="A32:H32"/>
    <mergeCell ref="B64:G64"/>
    <mergeCell ref="B65:G65"/>
    <mergeCell ref="B66:G66"/>
    <mergeCell ref="B67:G67"/>
    <mergeCell ref="B4:B7"/>
    <mergeCell ref="B15:B25"/>
    <mergeCell ref="B33:B43"/>
    <mergeCell ref="B45:B56"/>
    <mergeCell ref="B58:B6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</dc:creator>
  <cp:lastModifiedBy>jatalie</cp:lastModifiedBy>
  <dcterms:created xsi:type="dcterms:W3CDTF">2017-11-29T07:37:00Z</dcterms:created>
  <dcterms:modified xsi:type="dcterms:W3CDTF">2017-12-05T07:55:31Z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