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文件/2024年/10.21-10.23 默克 汕头/"/>
    </mc:Choice>
  </mc:AlternateContent>
  <xr:revisionPtr revIDLastSave="0" documentId="13_ncr:1_{21552FBD-F1BD-C749-8204-5720D2207D5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汕头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H3" i="4"/>
  <c r="H5" i="4"/>
  <c r="H4" i="4"/>
  <c r="H6" i="4"/>
  <c r="H7" i="4"/>
  <c r="H8" i="4"/>
  <c r="H9" i="4"/>
  <c r="H10" i="4"/>
  <c r="H11" i="4"/>
  <c r="H12" i="4"/>
  <c r="H13" i="4"/>
  <c r="H14" i="4"/>
  <c r="H15" i="4"/>
  <c r="H20" i="4"/>
  <c r="H21" i="4"/>
  <c r="H22" i="4"/>
  <c r="H23" i="4"/>
  <c r="H18" i="4" l="1"/>
  <c r="H19" i="4" s="1"/>
  <c r="H24" i="4"/>
  <c r="H25" i="4" l="1"/>
  <c r="H26" i="4"/>
  <c r="H27" i="4" s="1"/>
</calcChain>
</file>

<file path=xl/sharedStrings.xml><?xml version="1.0" encoding="utf-8"?>
<sst xmlns="http://schemas.openxmlformats.org/spreadsheetml/2006/main" count="92" uniqueCount="59">
  <si>
    <t>项目</t>
  </si>
  <si>
    <t>规格</t>
  </si>
  <si>
    <t>数量</t>
  </si>
  <si>
    <t>单位</t>
  </si>
  <si>
    <t>单价</t>
  </si>
  <si>
    <t>总价</t>
  </si>
  <si>
    <t>备注</t>
  </si>
  <si>
    <t>人</t>
  </si>
  <si>
    <t>餐</t>
  </si>
  <si>
    <t>间</t>
  </si>
  <si>
    <t>间夜</t>
  </si>
  <si>
    <t>辆</t>
  </si>
  <si>
    <t>服务费</t>
  </si>
  <si>
    <t>合计</t>
  </si>
  <si>
    <t>用车</t>
    <phoneticPr fontId="3" type="noConversion"/>
  </si>
  <si>
    <t>趟</t>
    <phoneticPr fontId="3" type="noConversion"/>
  </si>
  <si>
    <t>天</t>
    <phoneticPr fontId="3" type="noConversion"/>
  </si>
  <si>
    <t>次</t>
    <phoneticPr fontId="3" type="noConversion"/>
  </si>
  <si>
    <t>酒店内服务费</t>
    <phoneticPr fontId="3" type="noConversion"/>
  </si>
  <si>
    <t>酒店外服务费</t>
    <phoneticPr fontId="3" type="noConversion"/>
  </si>
  <si>
    <t>项</t>
    <phoneticPr fontId="3" type="noConversion"/>
  </si>
  <si>
    <t>酒店内小计</t>
    <phoneticPr fontId="3" type="noConversion"/>
  </si>
  <si>
    <t>酒店外小计</t>
    <phoneticPr fontId="3" type="noConversion"/>
  </si>
  <si>
    <t>人</t>
    <phoneticPr fontId="3" type="noConversion"/>
  </si>
  <si>
    <t>10月22日 自助午餐</t>
    <phoneticPr fontId="3" type="noConversion"/>
  </si>
  <si>
    <t>10月22日 外出晚餐</t>
    <phoneticPr fontId="3" type="noConversion"/>
  </si>
  <si>
    <t>酒店用餐</t>
    <phoneticPr fontId="3" type="noConversion"/>
  </si>
  <si>
    <t>外出用餐</t>
    <phoneticPr fontId="3" type="noConversion"/>
  </si>
  <si>
    <t>酒店住宿</t>
    <phoneticPr fontId="3" type="noConversion"/>
  </si>
  <si>
    <t>往返</t>
    <phoneticPr fontId="3" type="noConversion"/>
  </si>
  <si>
    <t>当地工作人员</t>
    <phoneticPr fontId="3" type="noConversion"/>
  </si>
  <si>
    <t>补助</t>
    <phoneticPr fontId="3" type="noConversion"/>
  </si>
  <si>
    <t>酒店会场</t>
    <phoneticPr fontId="3" type="noConversion"/>
  </si>
  <si>
    <t>个</t>
    <phoneticPr fontId="3" type="noConversion"/>
  </si>
  <si>
    <t>含LED</t>
    <phoneticPr fontId="3" type="noConversion"/>
  </si>
  <si>
    <t>茶歇</t>
    <phoneticPr fontId="3" type="noConversion"/>
  </si>
  <si>
    <t>汕头龙光喜来登酒店 大床</t>
    <phoneticPr fontId="3" type="noConversion"/>
  </si>
  <si>
    <t>10月22日 全天 皇冠1厅 138平米</t>
    <phoneticPr fontId="3" type="noConversion"/>
  </si>
  <si>
    <t>火车</t>
    <phoneticPr fontId="3" type="noConversion"/>
  </si>
  <si>
    <t>10月21日 外出晚餐</t>
    <phoneticPr fontId="3" type="noConversion"/>
  </si>
  <si>
    <t>10月21日 外出午餐</t>
    <phoneticPr fontId="3" type="noConversion"/>
  </si>
  <si>
    <t>税费</t>
    <phoneticPr fontId="3" type="noConversion"/>
  </si>
  <si>
    <t>增值税专用发票</t>
    <phoneticPr fontId="3" type="noConversion"/>
  </si>
  <si>
    <t>餐</t>
    <phoneticPr fontId="3" type="noConversion"/>
  </si>
  <si>
    <t>10月21日 小车接机</t>
    <phoneticPr fontId="3" type="noConversion"/>
  </si>
  <si>
    <t>广州-揭阳机场</t>
    <phoneticPr fontId="3" type="noConversion"/>
  </si>
  <si>
    <t>揭阳机场-广州</t>
    <phoneticPr fontId="3" type="noConversion"/>
  </si>
  <si>
    <t>超时</t>
    <phoneticPr fontId="3" type="noConversion"/>
  </si>
  <si>
    <t>小时</t>
    <phoneticPr fontId="3" type="noConversion"/>
  </si>
  <si>
    <t>接机牌</t>
    <phoneticPr fontId="3" type="noConversion"/>
  </si>
  <si>
    <t>车头牌</t>
    <phoneticPr fontId="3" type="noConversion"/>
  </si>
  <si>
    <t>保险</t>
    <phoneticPr fontId="3" type="noConversion"/>
  </si>
  <si>
    <t>其他</t>
    <phoneticPr fontId="3" type="noConversion"/>
  </si>
  <si>
    <t>10月22日 39座大巴 外出晚餐</t>
    <phoneticPr fontId="3" type="noConversion"/>
  </si>
  <si>
    <t>10月23日 39座大巴 送机</t>
    <phoneticPr fontId="3" type="noConversion"/>
  </si>
  <si>
    <t>10月21日 39座大巴 接机+午餐+游览+晚餐</t>
    <phoneticPr fontId="3" type="noConversion"/>
  </si>
  <si>
    <t>21日：11：30-23：30，超时2小时
22日：7：30-21：30，超时4小时</t>
    <phoneticPr fontId="3" type="noConversion"/>
  </si>
  <si>
    <t>导游 10月21日</t>
    <phoneticPr fontId="3" type="noConversion"/>
  </si>
  <si>
    <t>FBU扩大管理会 费用明细单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</si>
</sst>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 (正文)"/>
      <family val="1"/>
      <charset val="134"/>
    </font>
    <font>
      <sz val="12"/>
      <color theme="1"/>
      <name val="宋体"/>
      <family val="1"/>
      <charset val="134"/>
    </font>
    <font>
      <sz val="12"/>
      <color theme="1"/>
      <name val="宋体 (正文)"/>
      <family val="1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58" fontId="6" fillId="2" borderId="2" xfId="2" applyNumberFormat="1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58" fontId="8" fillId="2" borderId="2" xfId="2" applyNumberFormat="1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7" fillId="0" borderId="2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58" fontId="4" fillId="2" borderId="2" xfId="2" applyNumberFormat="1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9" fontId="4" fillId="2" borderId="2" xfId="2" applyNumberFormat="1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76" fontId="10" fillId="3" borderId="2" xfId="2" applyNumberFormat="1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49" fontId="11" fillId="2" borderId="0" xfId="2" applyNumberFormat="1" applyFont="1" applyFill="1" applyAlignment="1">
      <alignment horizontal="left" vertical="center" wrapText="1"/>
    </xf>
    <xf numFmtId="0" fontId="12" fillId="2" borderId="0" xfId="2" applyFont="1" applyFill="1" applyAlignment="1">
      <alignment horizontal="left" vertical="center" wrapText="1"/>
    </xf>
    <xf numFmtId="0" fontId="12" fillId="2" borderId="0" xfId="2" applyFont="1" applyFill="1" applyAlignment="1">
      <alignment horizontal="left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>
      <alignment vertical="center"/>
    </xf>
    <xf numFmtId="0" fontId="12" fillId="2" borderId="0" xfId="2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2F32-838C-724D-9C13-44C9BA445919}">
  <dimension ref="A1:I44"/>
  <sheetViews>
    <sheetView tabSelected="1" workbookViewId="0">
      <selection activeCell="D8" sqref="D8"/>
    </sheetView>
  </sheetViews>
  <sheetFormatPr baseColWidth="10" defaultColWidth="9" defaultRowHeight="14"/>
  <cols>
    <col min="1" max="1" width="19.6640625" style="2" customWidth="1"/>
    <col min="2" max="2" width="43.83203125" style="2" customWidth="1"/>
    <col min="3" max="3" width="7.1640625" style="1" customWidth="1"/>
    <col min="4" max="4" width="7.83203125" style="1" customWidth="1"/>
    <col min="5" max="5" width="6.1640625" style="1" customWidth="1"/>
    <col min="6" max="6" width="8.33203125" style="1" customWidth="1"/>
    <col min="7" max="7" width="12.6640625" style="1" customWidth="1"/>
    <col min="8" max="8" width="14" style="1" customWidth="1"/>
    <col min="9" max="9" width="40" style="2" customWidth="1"/>
    <col min="10" max="16384" width="9" style="2"/>
  </cols>
  <sheetData>
    <row r="1" spans="1:9" ht="37" customHeight="1">
      <c r="A1" s="15" t="s">
        <v>58</v>
      </c>
      <c r="B1" s="15"/>
      <c r="C1" s="15"/>
      <c r="D1" s="15"/>
      <c r="E1" s="15"/>
      <c r="F1" s="15"/>
      <c r="G1" s="15"/>
      <c r="H1" s="15"/>
      <c r="I1" s="15"/>
    </row>
    <row r="2" spans="1:9" s="3" customFormat="1" ht="25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</row>
    <row r="3" spans="1:9" s="3" customFormat="1" ht="25" customHeight="1">
      <c r="A3" s="17" t="s">
        <v>28</v>
      </c>
      <c r="B3" s="18" t="s">
        <v>36</v>
      </c>
      <c r="C3" s="9">
        <v>2</v>
      </c>
      <c r="D3" s="9" t="s">
        <v>9</v>
      </c>
      <c r="E3" s="9">
        <v>2</v>
      </c>
      <c r="F3" s="9" t="s">
        <v>10</v>
      </c>
      <c r="G3" s="9">
        <v>566.04</v>
      </c>
      <c r="H3" s="13">
        <f>C3*E3*G3</f>
        <v>2264.16</v>
      </c>
      <c r="I3" s="19"/>
    </row>
    <row r="4" spans="1:9" s="3" customFormat="1" ht="25" customHeight="1">
      <c r="A4" s="17" t="s">
        <v>26</v>
      </c>
      <c r="B4" s="18" t="s">
        <v>24</v>
      </c>
      <c r="C4" s="9">
        <v>23</v>
      </c>
      <c r="D4" s="9" t="s">
        <v>7</v>
      </c>
      <c r="E4" s="9">
        <v>1</v>
      </c>
      <c r="F4" s="9" t="s">
        <v>8</v>
      </c>
      <c r="G4" s="9">
        <v>99</v>
      </c>
      <c r="H4" s="13">
        <f t="shared" ref="H4" si="0">C4*E4*G4</f>
        <v>2277</v>
      </c>
      <c r="I4" s="20"/>
    </row>
    <row r="5" spans="1:9" s="21" customFormat="1" ht="25" customHeight="1">
      <c r="A5" s="11" t="s">
        <v>32</v>
      </c>
      <c r="B5" s="4" t="s">
        <v>37</v>
      </c>
      <c r="C5" s="5">
        <v>1</v>
      </c>
      <c r="D5" s="5" t="s">
        <v>33</v>
      </c>
      <c r="E5" s="5">
        <v>1</v>
      </c>
      <c r="F5" s="5" t="s">
        <v>16</v>
      </c>
      <c r="G5" s="5">
        <v>10377.36</v>
      </c>
      <c r="H5" s="14">
        <f t="shared" ref="H5:H12" si="1">C5*E5*G5</f>
        <v>10377.36</v>
      </c>
      <c r="I5" s="6" t="s">
        <v>34</v>
      </c>
    </row>
    <row r="6" spans="1:9" s="21" customFormat="1" ht="25" customHeight="1">
      <c r="A6" s="12"/>
      <c r="B6" s="4" t="s">
        <v>35</v>
      </c>
      <c r="C6" s="5">
        <v>20</v>
      </c>
      <c r="D6" s="7" t="s">
        <v>23</v>
      </c>
      <c r="E6" s="5">
        <v>2</v>
      </c>
      <c r="F6" s="7" t="s">
        <v>17</v>
      </c>
      <c r="G6" s="5">
        <v>68</v>
      </c>
      <c r="H6" s="22">
        <f t="shared" si="1"/>
        <v>2720</v>
      </c>
      <c r="I6" s="8"/>
    </row>
    <row r="7" spans="1:9" s="3" customFormat="1" ht="25" customHeight="1">
      <c r="A7" s="23" t="s">
        <v>27</v>
      </c>
      <c r="B7" s="18" t="s">
        <v>40</v>
      </c>
      <c r="C7" s="9">
        <v>1</v>
      </c>
      <c r="D7" s="9" t="s">
        <v>43</v>
      </c>
      <c r="E7" s="9">
        <v>1</v>
      </c>
      <c r="F7" s="9" t="s">
        <v>17</v>
      </c>
      <c r="G7" s="9">
        <v>3777</v>
      </c>
      <c r="H7" s="13">
        <f t="shared" si="1"/>
        <v>3777</v>
      </c>
      <c r="I7" s="20"/>
    </row>
    <row r="8" spans="1:9" s="3" customFormat="1" ht="25" customHeight="1">
      <c r="A8" s="24"/>
      <c r="B8" s="18" t="s">
        <v>39</v>
      </c>
      <c r="C8" s="9">
        <v>1</v>
      </c>
      <c r="D8" s="9" t="s">
        <v>43</v>
      </c>
      <c r="E8" s="9">
        <v>1</v>
      </c>
      <c r="F8" s="9" t="s">
        <v>17</v>
      </c>
      <c r="G8" s="9">
        <v>4100</v>
      </c>
      <c r="H8" s="13">
        <f t="shared" ref="H8" si="2">C8*E8*G8</f>
        <v>4100</v>
      </c>
      <c r="I8" s="20"/>
    </row>
    <row r="9" spans="1:9" s="3" customFormat="1" ht="25" customHeight="1">
      <c r="A9" s="24"/>
      <c r="B9" s="18" t="s">
        <v>25</v>
      </c>
      <c r="C9" s="9">
        <v>1</v>
      </c>
      <c r="D9" s="9" t="s">
        <v>43</v>
      </c>
      <c r="E9" s="9">
        <v>1</v>
      </c>
      <c r="F9" s="9" t="s">
        <v>17</v>
      </c>
      <c r="G9" s="9">
        <v>5482</v>
      </c>
      <c r="H9" s="13">
        <f t="shared" ref="H9" si="3">C9*E9*G9</f>
        <v>5482</v>
      </c>
      <c r="I9" s="20"/>
    </row>
    <row r="10" spans="1:9" s="3" customFormat="1" ht="25" customHeight="1">
      <c r="A10" s="25" t="s">
        <v>14</v>
      </c>
      <c r="B10" s="26" t="s">
        <v>55</v>
      </c>
      <c r="C10" s="10">
        <v>1</v>
      </c>
      <c r="D10" s="10" t="s">
        <v>11</v>
      </c>
      <c r="E10" s="10">
        <v>1</v>
      </c>
      <c r="F10" s="10" t="s">
        <v>16</v>
      </c>
      <c r="G10" s="10">
        <v>4000</v>
      </c>
      <c r="H10" s="13">
        <f t="shared" si="1"/>
        <v>4000</v>
      </c>
      <c r="I10" s="19"/>
    </row>
    <row r="11" spans="1:9" s="3" customFormat="1" ht="25" customHeight="1">
      <c r="A11" s="27"/>
      <c r="B11" s="26" t="s">
        <v>44</v>
      </c>
      <c r="C11" s="10">
        <v>1</v>
      </c>
      <c r="D11" s="10" t="s">
        <v>11</v>
      </c>
      <c r="E11" s="10">
        <v>1</v>
      </c>
      <c r="F11" s="10" t="s">
        <v>15</v>
      </c>
      <c r="G11" s="10">
        <v>350</v>
      </c>
      <c r="H11" s="13">
        <f t="shared" ref="H11" si="4">C11*E11*G11</f>
        <v>350</v>
      </c>
      <c r="I11" s="19"/>
    </row>
    <row r="12" spans="1:9" s="3" customFormat="1" ht="25" customHeight="1">
      <c r="A12" s="27"/>
      <c r="B12" s="26" t="s">
        <v>53</v>
      </c>
      <c r="C12" s="10">
        <v>1</v>
      </c>
      <c r="D12" s="10" t="s">
        <v>11</v>
      </c>
      <c r="E12" s="10">
        <v>1</v>
      </c>
      <c r="F12" s="10" t="s">
        <v>29</v>
      </c>
      <c r="G12" s="10">
        <v>1600</v>
      </c>
      <c r="H12" s="13">
        <f t="shared" si="1"/>
        <v>1600</v>
      </c>
      <c r="I12" s="19"/>
    </row>
    <row r="13" spans="1:9" s="3" customFormat="1" ht="25" customHeight="1">
      <c r="A13" s="28"/>
      <c r="B13" s="26" t="s">
        <v>54</v>
      </c>
      <c r="C13" s="10">
        <v>1</v>
      </c>
      <c r="D13" s="10" t="s">
        <v>11</v>
      </c>
      <c r="E13" s="10">
        <v>1</v>
      </c>
      <c r="F13" s="10" t="s">
        <v>15</v>
      </c>
      <c r="G13" s="10">
        <v>1600</v>
      </c>
      <c r="H13" s="13">
        <f t="shared" ref="H13:H16" si="5">C13*E13*G13</f>
        <v>1600</v>
      </c>
      <c r="I13" s="19"/>
    </row>
    <row r="14" spans="1:9" s="3" customFormat="1" ht="25" customHeight="1">
      <c r="A14" s="27" t="s">
        <v>52</v>
      </c>
      <c r="B14" s="26" t="s">
        <v>49</v>
      </c>
      <c r="C14" s="10">
        <v>1</v>
      </c>
      <c r="D14" s="10" t="s">
        <v>20</v>
      </c>
      <c r="E14" s="10">
        <v>1</v>
      </c>
      <c r="F14" s="10" t="s">
        <v>17</v>
      </c>
      <c r="G14" s="10">
        <v>50</v>
      </c>
      <c r="H14" s="13">
        <f t="shared" si="5"/>
        <v>50</v>
      </c>
      <c r="I14" s="19"/>
    </row>
    <row r="15" spans="1:9" s="3" customFormat="1" ht="25" customHeight="1">
      <c r="A15" s="27"/>
      <c r="B15" s="26" t="s">
        <v>50</v>
      </c>
      <c r="C15" s="10">
        <v>1</v>
      </c>
      <c r="D15" s="10" t="s">
        <v>20</v>
      </c>
      <c r="E15" s="10">
        <v>1</v>
      </c>
      <c r="F15" s="10" t="s">
        <v>17</v>
      </c>
      <c r="G15" s="10">
        <v>15</v>
      </c>
      <c r="H15" s="13">
        <f t="shared" si="5"/>
        <v>15</v>
      </c>
      <c r="I15" s="19"/>
    </row>
    <row r="16" spans="1:9" s="3" customFormat="1" ht="25" customHeight="1">
      <c r="A16" s="27"/>
      <c r="B16" s="26" t="s">
        <v>51</v>
      </c>
      <c r="C16" s="10">
        <v>24</v>
      </c>
      <c r="D16" s="10" t="s">
        <v>23</v>
      </c>
      <c r="E16" s="10">
        <v>1</v>
      </c>
      <c r="F16" s="10" t="s">
        <v>17</v>
      </c>
      <c r="G16" s="10">
        <v>5</v>
      </c>
      <c r="H16" s="13">
        <f t="shared" si="5"/>
        <v>120</v>
      </c>
      <c r="I16" s="19"/>
    </row>
    <row r="17" spans="1:9" s="3" customFormat="1" ht="25" customHeight="1">
      <c r="A17" s="28"/>
      <c r="B17" s="29" t="s">
        <v>57</v>
      </c>
      <c r="C17" s="10">
        <v>1</v>
      </c>
      <c r="D17" s="10" t="s">
        <v>23</v>
      </c>
      <c r="E17" s="10">
        <v>1</v>
      </c>
      <c r="F17" s="10" t="s">
        <v>16</v>
      </c>
      <c r="G17" s="10">
        <v>800</v>
      </c>
      <c r="H17" s="14">
        <f t="shared" ref="H17" si="6">G17*E17*C17</f>
        <v>800</v>
      </c>
      <c r="I17" s="19"/>
    </row>
    <row r="18" spans="1:9" s="3" customFormat="1" ht="25" customHeight="1">
      <c r="A18" s="30" t="s">
        <v>21</v>
      </c>
      <c r="B18" s="30"/>
      <c r="C18" s="30"/>
      <c r="D18" s="30"/>
      <c r="E18" s="30"/>
      <c r="F18" s="30"/>
      <c r="G18" s="30"/>
      <c r="H18" s="31">
        <f>SUM(H3:H6)</f>
        <v>17638.52</v>
      </c>
      <c r="I18" s="32"/>
    </row>
    <row r="19" spans="1:9" s="3" customFormat="1" ht="25" customHeight="1">
      <c r="A19" s="30" t="s">
        <v>22</v>
      </c>
      <c r="B19" s="30"/>
      <c r="C19" s="30"/>
      <c r="D19" s="30"/>
      <c r="E19" s="30"/>
      <c r="F19" s="30"/>
      <c r="G19" s="30"/>
      <c r="H19" s="31">
        <f>SUM(H3:H17)-H18</f>
        <v>21894.000000000004</v>
      </c>
      <c r="I19" s="32"/>
    </row>
    <row r="20" spans="1:9" s="3" customFormat="1" ht="25" customHeight="1">
      <c r="A20" s="23" t="s">
        <v>30</v>
      </c>
      <c r="B20" s="19" t="s">
        <v>45</v>
      </c>
      <c r="C20" s="10">
        <v>1</v>
      </c>
      <c r="D20" s="10" t="s">
        <v>23</v>
      </c>
      <c r="E20" s="10">
        <v>1</v>
      </c>
      <c r="F20" s="10" t="s">
        <v>15</v>
      </c>
      <c r="G20" s="10">
        <v>216.5</v>
      </c>
      <c r="H20" s="14">
        <f t="shared" ref="H20:H23" si="7">G20*E20*C20</f>
        <v>216.5</v>
      </c>
      <c r="I20" s="19" t="s">
        <v>38</v>
      </c>
    </row>
    <row r="21" spans="1:9" s="3" customFormat="1" ht="25" customHeight="1">
      <c r="A21" s="24"/>
      <c r="B21" s="19" t="s">
        <v>46</v>
      </c>
      <c r="C21" s="10">
        <v>1</v>
      </c>
      <c r="D21" s="10" t="s">
        <v>23</v>
      </c>
      <c r="E21" s="10">
        <v>1</v>
      </c>
      <c r="F21" s="10" t="s">
        <v>15</v>
      </c>
      <c r="G21" s="10">
        <v>220.5</v>
      </c>
      <c r="H21" s="14">
        <f t="shared" ref="H21" si="8">G21*E21*C21</f>
        <v>220.5</v>
      </c>
      <c r="I21" s="19" t="s">
        <v>38</v>
      </c>
    </row>
    <row r="22" spans="1:9" s="3" customFormat="1" ht="25" customHeight="1">
      <c r="A22" s="24"/>
      <c r="B22" s="20" t="s">
        <v>31</v>
      </c>
      <c r="C22" s="10">
        <v>1</v>
      </c>
      <c r="D22" s="10" t="s">
        <v>23</v>
      </c>
      <c r="E22" s="10">
        <v>3</v>
      </c>
      <c r="F22" s="10" t="s">
        <v>16</v>
      </c>
      <c r="G22" s="10">
        <v>500</v>
      </c>
      <c r="H22" s="14">
        <f t="shared" ref="H22" si="9">G22*E22*C22</f>
        <v>1500</v>
      </c>
      <c r="I22" s="33"/>
    </row>
    <row r="23" spans="1:9" s="3" customFormat="1" ht="36" customHeight="1">
      <c r="A23" s="34"/>
      <c r="B23" s="20" t="s">
        <v>47</v>
      </c>
      <c r="C23" s="10">
        <v>6</v>
      </c>
      <c r="D23" s="10" t="s">
        <v>48</v>
      </c>
      <c r="E23" s="10">
        <v>1</v>
      </c>
      <c r="F23" s="10" t="s">
        <v>20</v>
      </c>
      <c r="G23" s="10">
        <v>50</v>
      </c>
      <c r="H23" s="14">
        <f t="shared" si="7"/>
        <v>300</v>
      </c>
      <c r="I23" s="33" t="s">
        <v>56</v>
      </c>
    </row>
    <row r="24" spans="1:9" s="3" customFormat="1" ht="25" customHeight="1">
      <c r="A24" s="35" t="s">
        <v>12</v>
      </c>
      <c r="B24" s="19" t="s">
        <v>18</v>
      </c>
      <c r="C24" s="10">
        <v>1</v>
      </c>
      <c r="D24" s="10" t="s">
        <v>20</v>
      </c>
      <c r="E24" s="10">
        <v>1</v>
      </c>
      <c r="F24" s="10" t="s">
        <v>17</v>
      </c>
      <c r="G24" s="36">
        <v>0.08</v>
      </c>
      <c r="H24" s="37">
        <f>H18*G24</f>
        <v>1411.0816</v>
      </c>
      <c r="I24" s="19"/>
    </row>
    <row r="25" spans="1:9" s="3" customFormat="1" ht="25" customHeight="1">
      <c r="A25" s="35"/>
      <c r="B25" s="20" t="s">
        <v>19</v>
      </c>
      <c r="C25" s="10">
        <v>1</v>
      </c>
      <c r="D25" s="10" t="s">
        <v>20</v>
      </c>
      <c r="E25" s="10">
        <v>1</v>
      </c>
      <c r="F25" s="10" t="s">
        <v>17</v>
      </c>
      <c r="G25" s="36">
        <v>0.08</v>
      </c>
      <c r="H25" s="10">
        <f>H19*G25</f>
        <v>1751.5200000000004</v>
      </c>
      <c r="I25" s="33"/>
    </row>
    <row r="26" spans="1:9" s="3" customFormat="1" ht="25" customHeight="1">
      <c r="A26" s="38" t="s">
        <v>41</v>
      </c>
      <c r="B26" s="20" t="s">
        <v>42</v>
      </c>
      <c r="C26" s="10">
        <v>1</v>
      </c>
      <c r="D26" s="10" t="s">
        <v>20</v>
      </c>
      <c r="E26" s="10">
        <v>1</v>
      </c>
      <c r="F26" s="10" t="s">
        <v>17</v>
      </c>
      <c r="G26" s="36">
        <v>0.06</v>
      </c>
      <c r="H26" s="37">
        <f>SUM(H18:H25)*G26</f>
        <v>2695.9272959999998</v>
      </c>
      <c r="I26" s="33"/>
    </row>
    <row r="27" spans="1:9" s="3" customFormat="1" ht="25" customHeight="1">
      <c r="A27" s="30" t="s">
        <v>13</v>
      </c>
      <c r="B27" s="30"/>
      <c r="C27" s="30"/>
      <c r="D27" s="30"/>
      <c r="E27" s="30"/>
      <c r="F27" s="30"/>
      <c r="G27" s="30"/>
      <c r="H27" s="39">
        <f>SUM(H18:H26)</f>
        <v>47628.048896</v>
      </c>
      <c r="I27" s="40"/>
    </row>
    <row r="28" spans="1:9" s="3" customFormat="1" ht="25" customHeight="1">
      <c r="A28" s="41"/>
      <c r="B28" s="41"/>
      <c r="C28" s="41"/>
      <c r="D28" s="41"/>
      <c r="E28" s="41"/>
      <c r="F28" s="41"/>
      <c r="G28" s="41"/>
      <c r="H28" s="41"/>
      <c r="I28" s="41"/>
    </row>
    <row r="29" spans="1:9" s="3" customFormat="1" ht="25" customHeight="1">
      <c r="A29" s="42"/>
      <c r="B29" s="42"/>
      <c r="C29" s="42"/>
      <c r="D29" s="42"/>
      <c r="E29" s="42"/>
      <c r="F29" s="42"/>
      <c r="G29" s="42"/>
      <c r="H29" s="42"/>
      <c r="I29" s="42"/>
    </row>
    <row r="30" spans="1:9" ht="2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9" ht="25" customHeight="1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24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ht="38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>
      <c r="A34" s="44"/>
      <c r="B34" s="44"/>
      <c r="C34" s="45"/>
      <c r="D34" s="45"/>
      <c r="E34" s="45"/>
      <c r="F34" s="45"/>
      <c r="G34" s="45"/>
      <c r="H34" s="45"/>
      <c r="I34" s="44"/>
    </row>
    <row r="35" spans="1:9">
      <c r="A35" s="46"/>
      <c r="B35" s="46"/>
      <c r="C35" s="46"/>
      <c r="D35" s="46"/>
      <c r="E35" s="46"/>
      <c r="F35" s="46"/>
      <c r="G35" s="46"/>
      <c r="H35" s="46"/>
      <c r="I35" s="46"/>
    </row>
    <row r="36" spans="1:9">
      <c r="A36" s="47"/>
      <c r="B36" s="48"/>
      <c r="C36" s="47"/>
      <c r="D36" s="47"/>
      <c r="E36" s="47"/>
      <c r="F36" s="47"/>
      <c r="G36" s="47"/>
      <c r="H36" s="47"/>
      <c r="I36" s="48"/>
    </row>
    <row r="37" spans="1:9">
      <c r="A37" s="49"/>
      <c r="B37" s="50"/>
      <c r="C37" s="45"/>
      <c r="D37" s="45"/>
      <c r="E37" s="45"/>
      <c r="F37" s="45"/>
      <c r="G37" s="45"/>
      <c r="H37" s="45"/>
      <c r="I37" s="44"/>
    </row>
    <row r="38" spans="1:9">
      <c r="A38" s="48"/>
      <c r="B38" s="48"/>
      <c r="C38" s="47"/>
      <c r="D38" s="47"/>
      <c r="E38" s="47"/>
      <c r="F38" s="51"/>
      <c r="G38" s="51"/>
      <c r="H38" s="51"/>
      <c r="I38" s="51"/>
    </row>
    <row r="39" spans="1:9">
      <c r="A39" s="48"/>
      <c r="B39" s="48"/>
      <c r="C39" s="47"/>
      <c r="D39" s="47"/>
      <c r="E39" s="47"/>
      <c r="F39" s="51"/>
      <c r="G39" s="51"/>
      <c r="H39" s="51"/>
      <c r="I39" s="51"/>
    </row>
    <row r="40" spans="1:9">
      <c r="A40" s="48"/>
      <c r="B40" s="48"/>
      <c r="C40" s="47"/>
      <c r="D40" s="47"/>
      <c r="E40" s="47"/>
      <c r="F40" s="51"/>
      <c r="G40" s="51"/>
      <c r="H40" s="51"/>
      <c r="I40" s="51"/>
    </row>
    <row r="41" spans="1:9">
      <c r="A41" s="48"/>
      <c r="B41" s="48"/>
      <c r="C41" s="47"/>
      <c r="D41" s="47"/>
      <c r="E41" s="47"/>
      <c r="F41" s="51"/>
      <c r="G41" s="51"/>
      <c r="H41" s="51"/>
      <c r="I41" s="51"/>
    </row>
    <row r="42" spans="1:9">
      <c r="A42" s="51"/>
      <c r="B42" s="51"/>
      <c r="C42" s="47"/>
      <c r="D42" s="47"/>
      <c r="E42" s="47"/>
      <c r="F42" s="51"/>
      <c r="G42" s="51"/>
      <c r="H42" s="51"/>
      <c r="I42" s="51"/>
    </row>
    <row r="43" spans="1:9">
      <c r="A43" s="48"/>
      <c r="B43" s="48"/>
      <c r="C43" s="47"/>
      <c r="D43" s="47"/>
      <c r="E43" s="47"/>
      <c r="F43" s="52"/>
      <c r="G43" s="52"/>
      <c r="H43" s="47"/>
      <c r="I43" s="53"/>
    </row>
    <row r="44" spans="1:9">
      <c r="A44" s="48"/>
      <c r="B44" s="48"/>
      <c r="C44" s="47"/>
      <c r="D44" s="47"/>
      <c r="E44" s="47"/>
      <c r="F44" s="51"/>
      <c r="G44" s="51"/>
      <c r="H44" s="51"/>
      <c r="I44" s="51"/>
    </row>
  </sheetData>
  <mergeCells count="24">
    <mergeCell ref="F43:G43"/>
    <mergeCell ref="F44:I44"/>
    <mergeCell ref="F38:I38"/>
    <mergeCell ref="F39:I39"/>
    <mergeCell ref="F40:I40"/>
    <mergeCell ref="F41:I41"/>
    <mergeCell ref="A42:B42"/>
    <mergeCell ref="F42:I42"/>
    <mergeCell ref="A29:I29"/>
    <mergeCell ref="A30:I30"/>
    <mergeCell ref="A31:I31"/>
    <mergeCell ref="A32:I32"/>
    <mergeCell ref="A33:I33"/>
    <mergeCell ref="A35:I35"/>
    <mergeCell ref="A27:G27"/>
    <mergeCell ref="A1:I1"/>
    <mergeCell ref="A5:A6"/>
    <mergeCell ref="A7:A9"/>
    <mergeCell ref="A18:G18"/>
    <mergeCell ref="A19:G19"/>
    <mergeCell ref="A24:A25"/>
    <mergeCell ref="A20:A23"/>
    <mergeCell ref="A10:A13"/>
    <mergeCell ref="A14:A17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2015-08-21T02:31:00Z</dcterms:created>
  <dcterms:modified xsi:type="dcterms:W3CDTF">2024-11-13T06:45:16Z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