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<sst xmlns="http://schemas.openxmlformats.org/spreadsheetml/2006/main" count="59" uniqueCount="59">
  <si>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</si>
  <si>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HMEA-230722-ZJT854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</si>
  <si>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</si>
  <si>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</si>
  <si>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</si>
  <si>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</si>
  <si>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</si>
  <si>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</si>
  <si>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</si>
  <si>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</si>
  <si>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</si>
  <si>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</si>
  <si>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</si>
  <si>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</si>
  <si>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</si>
  <si>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</si>
  <si>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安黎欢神州专车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</si>
  <si>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</si>
  <si>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</si>
  <si>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</si>
  <si>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</si>
  <si>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</si>
  <si>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</si>
  <si>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</si>
  <si>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</si>
  <si>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</si>
  <si>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美团订餐</t>
  </si>
  <si>
    <t>需提供刷卡联、菜单（小票）</t>
  </si>
  <si>
    <t>线下订餐</t>
  </si>
  <si>
    <t>何方玉订餐</t>
  </si>
  <si>
    <t>网上采买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</si>
  <si>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</si>
  <si>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</si>
  <si>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</si>
  <si>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</si>
  <si>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</si>
  <si>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</si>
  <si>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</si>
  <si>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</si>
  <si>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</si>
  <si>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</si>
  <si>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</si>
  <si>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</si>
  <si>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</si>
  <si>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</si>
  <si>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</si>
  <si>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</si>
  <si>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踩点规划打印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</si>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</sst>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" workbookViewId="0">
      <selection activeCell="I21" sqref="I2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464.88</v>
      </c>
      <c r="G8" s="15">
        <v>0</v>
      </c>
      <c r="H8" s="15">
        <f>F8+G8</f>
        <v>464.88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464.88</v>
      </c>
      <c r="G11" s="19">
        <f>SUM(G8:G10)</f>
        <v>0</v>
      </c>
      <c r="H11" s="19">
        <f>SUM(H8:H10)</f>
        <v>464.88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10000</v>
      </c>
      <c r="D15" s="16">
        <v>1</v>
      </c>
      <c r="E15" s="15">
        <f>C15*D15</f>
        <v>10000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10000</v>
      </c>
      <c r="D19" s="19">
        <f t="shared" ref="D19:E19" si="2">SUM(D15)</f>
        <v>1</v>
      </c>
      <c r="E19" s="19">
        <f t="shared" si="2"/>
        <v>10000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8000</v>
      </c>
      <c r="D20" s="23">
        <v>1</v>
      </c>
      <c r="E20" s="22">
        <f>C20*D20</f>
        <v>8000</v>
      </c>
      <c r="F20" s="15">
        <v>7609.15</v>
      </c>
      <c r="G20" s="15">
        <v>0</v>
      </c>
      <c r="H20" s="15">
        <f t="shared" si="1"/>
        <v>7609.15</v>
      </c>
      <c r="I20" s="44" t="s">
        <v>26</v>
      </c>
      <c r="J20" s="49" t="s">
        <v>27</v>
      </c>
    </row>
    <row r="21" customHeight="1" spans="1:10">
      <c r="A21" s="28"/>
      <c r="B21" s="29"/>
      <c r="C21" s="30"/>
      <c r="D21" s="31"/>
      <c r="E21" s="30"/>
      <c r="F21" s="15">
        <v>9069.6</v>
      </c>
      <c r="G21" s="15">
        <v>0</v>
      </c>
      <c r="H21" s="15">
        <f t="shared" si="1"/>
        <v>9069.6</v>
      </c>
      <c r="I21" s="44" t="s">
        <v>28</v>
      </c>
      <c r="J21" s="50"/>
    </row>
    <row r="22" customHeight="1" spans="1:10">
      <c r="A22" s="28"/>
      <c r="B22" s="29"/>
      <c r="C22" s="30"/>
      <c r="D22" s="31"/>
      <c r="E22" s="30"/>
      <c r="F22" s="15">
        <v>2428.4</v>
      </c>
      <c r="G22" s="15">
        <v>535.3</v>
      </c>
      <c r="H22" s="15">
        <f t="shared" si="1"/>
        <v>2963.7</v>
      </c>
      <c r="I22" s="44" t="s">
        <v>29</v>
      </c>
      <c r="J22" s="50"/>
    </row>
    <row r="23" customHeight="1" spans="1:10">
      <c r="A23" s="24"/>
      <c r="B23" s="25"/>
      <c r="C23" s="26"/>
      <c r="D23" s="27"/>
      <c r="E23" s="26"/>
      <c r="F23" s="15">
        <v>2201</v>
      </c>
      <c r="G23" s="15">
        <v>0</v>
      </c>
      <c r="H23" s="15">
        <f t="shared" si="1"/>
        <v>2201</v>
      </c>
      <c r="I23" s="44" t="s">
        <v>30</v>
      </c>
      <c r="J23" s="50"/>
    </row>
    <row r="24" s="1" customFormat="1" customHeight="1" spans="1:10">
      <c r="A24" s="17"/>
      <c r="B24" s="18" t="s">
        <v>31</v>
      </c>
      <c r="C24" s="19">
        <f>SUM(C20)</f>
        <v>8000</v>
      </c>
      <c r="D24" s="19">
        <f>SUM(D20)</f>
        <v>1</v>
      </c>
      <c r="E24" s="19">
        <f>SUM(E20)</f>
        <v>8000</v>
      </c>
      <c r="F24" s="19">
        <f>SUM(F20:F23)</f>
        <v>21308.15</v>
      </c>
      <c r="G24" s="19">
        <f>SUM(G20:G23)</f>
        <v>535.3</v>
      </c>
      <c r="H24" s="19">
        <f>SUM(H20:H23)</f>
        <v>21843.45</v>
      </c>
      <c r="I24" s="47"/>
      <c r="J24" s="51"/>
    </row>
    <row r="25" customHeight="1" spans="1:10">
      <c r="A25" s="20">
        <v>5</v>
      </c>
      <c r="B25" s="21" t="s">
        <v>32</v>
      </c>
      <c r="C25" s="22">
        <v>2000</v>
      </c>
      <c r="D25" s="23">
        <v>1</v>
      </c>
      <c r="E25" s="22">
        <f>C25*D25</f>
        <v>2000</v>
      </c>
      <c r="F25" s="15">
        <v>0</v>
      </c>
      <c r="G25" s="15">
        <v>0</v>
      </c>
      <c r="H25" s="15">
        <f>F25+G25</f>
        <v>0</v>
      </c>
      <c r="I25" s="44"/>
      <c r="J25" s="45" t="s">
        <v>33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34</v>
      </c>
      <c r="C28" s="19">
        <f>SUM(C25)</f>
        <v>2000</v>
      </c>
      <c r="D28" s="19">
        <f>SUM(D25)</f>
        <v>1</v>
      </c>
      <c r="E28" s="19">
        <f t="shared" ref="D28:E28" si="4">SUM(E25)</f>
        <v>2000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37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38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39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40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41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42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43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44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45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46</v>
      </c>
      <c r="C45" s="22">
        <v>0</v>
      </c>
      <c r="D45" s="20"/>
      <c r="E45" s="22">
        <f>C45*D45</f>
        <v>0</v>
      </c>
      <c r="F45" s="15">
        <v>0</v>
      </c>
      <c r="G45" s="15">
        <v>60</v>
      </c>
      <c r="H45" s="15">
        <f t="shared" ref="H45:H50" si="10">F45+G45</f>
        <v>60</v>
      </c>
      <c r="I45" s="44" t="s">
        <v>47</v>
      </c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48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60</v>
      </c>
      <c r="H51" s="19">
        <f>SUM(H45:H49)</f>
        <v>60</v>
      </c>
      <c r="I51" s="47"/>
      <c r="J51" s="54"/>
    </row>
    <row r="52" customHeight="1" spans="1:10">
      <c r="A52" s="17"/>
      <c r="B52" s="18" t="s">
        <v>49</v>
      </c>
      <c r="C52" s="19">
        <f>SUM(C51,C44,C40,C36,C32,C28,C24,C19,C14,C11)</f>
        <v>20000</v>
      </c>
      <c r="D52" s="19">
        <f t="shared" ref="D52:H52" si="12">SUM(D51,D44,D40,D36,D32,D28,D24,D19,D14,D11)</f>
        <v>3</v>
      </c>
      <c r="E52" s="19">
        <f t="shared" si="12"/>
        <v>20000</v>
      </c>
      <c r="F52" s="19">
        <f t="shared" si="12"/>
        <v>21773.03</v>
      </c>
      <c r="G52" s="19">
        <f t="shared" si="12"/>
        <v>595.3</v>
      </c>
      <c r="H52" s="19">
        <f t="shared" si="12"/>
        <v>22368.33</v>
      </c>
      <c r="I52" s="47"/>
      <c r="J52" s="55"/>
    </row>
    <row r="56" customHeight="1" spans="1:9">
      <c r="A56" s="35" t="s">
        <v>50</v>
      </c>
      <c r="B56" s="36"/>
      <c r="C56" s="37" t="s">
        <v>51</v>
      </c>
      <c r="D56" s="37"/>
      <c r="E56" s="37" t="s">
        <v>52</v>
      </c>
      <c r="F56" s="37"/>
      <c r="G56" s="37" t="s">
        <v>53</v>
      </c>
      <c r="H56" s="37"/>
      <c r="I56" s="56" t="s">
        <v>54</v>
      </c>
    </row>
    <row r="57" customHeight="1" spans="1:9">
      <c r="A57" s="38">
        <f>E52</f>
        <v>20000</v>
      </c>
      <c r="B57" s="39"/>
      <c r="C57" s="39">
        <f>H52</f>
        <v>22368.33</v>
      </c>
      <c r="D57" s="39"/>
      <c r="E57" s="39">
        <f>F52</f>
        <v>21773.03</v>
      </c>
      <c r="F57" s="39"/>
      <c r="G57" s="39">
        <f>G52</f>
        <v>595.3</v>
      </c>
      <c r="H57" s="39"/>
      <c r="I57" s="57">
        <f>A57-C57</f>
        <v>-2368.33</v>
      </c>
    </row>
    <row r="59" customHeight="1" spans="1:9">
      <c r="A59" s="40" t="s">
        <v>55</v>
      </c>
      <c r="B59" s="41"/>
      <c r="C59" s="42" t="s">
        <v>56</v>
      </c>
      <c r="D59" s="40"/>
      <c r="E59" s="40" t="s">
        <v>57</v>
      </c>
      <c r="F59" s="40"/>
      <c r="G59" s="40" t="s">
        <v>58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2023-08-02T05:22:33Z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