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A42F29F-52A3-46AF-B829-3E0740CA7F90}" xr6:coauthVersionLast="47" xr6:coauthVersionMax="47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4" r:id="rId2"/>
  </sheets>
  <definedNames>
    <definedName name="_xlnm.Print_Area" localSheetId="1">员工差旅明细!$A$1:$K$44</definedName>
  </definedNames>
  <calcPr calcId="191029"/>
</workbook>
</file>

<file path=xl/calcChain.xml><?xml version="1.0" encoding="utf-8"?>
<calcChain xmlns="http://schemas.openxmlformats.org/spreadsheetml/2006/main">
  <c r="F36" i="4" l="1"/>
  <c r="H17" i="3" l="1"/>
  <c r="H18" i="3"/>
  <c r="H19" i="3"/>
  <c r="H20" i="3"/>
  <c r="H43" i="4"/>
  <c r="I42" i="4"/>
  <c r="I41" i="4"/>
  <c r="I40" i="4"/>
  <c r="J37" i="4"/>
  <c r="J36" i="4"/>
  <c r="J35" i="4"/>
  <c r="F35" i="4"/>
  <c r="J34" i="4"/>
  <c r="F34" i="4"/>
  <c r="I24" i="4"/>
  <c r="G27" i="4" s="1"/>
  <c r="H24" i="4"/>
  <c r="B27" i="4" s="1"/>
  <c r="G24" i="4"/>
  <c r="I43" i="4" l="1"/>
  <c r="K27" i="4"/>
  <c r="E16" i="3"/>
  <c r="E22" i="3" s="1"/>
  <c r="H24" i="3"/>
  <c r="G54" i="3"/>
  <c r="F54" i="3"/>
  <c r="D54" i="3"/>
  <c r="C54" i="3"/>
  <c r="H53" i="3"/>
  <c r="H52" i="3"/>
  <c r="H51" i="3"/>
  <c r="H50" i="3"/>
  <c r="H49" i="3"/>
  <c r="H48" i="3"/>
  <c r="H47" i="3"/>
  <c r="E47" i="3"/>
  <c r="E54" i="3" s="1"/>
  <c r="G46" i="3"/>
  <c r="F46" i="3"/>
  <c r="E46" i="3"/>
  <c r="D46" i="3"/>
  <c r="C46" i="3"/>
  <c r="H45" i="3"/>
  <c r="H44" i="3"/>
  <c r="H46" i="3" s="1"/>
  <c r="H43" i="3"/>
  <c r="E43" i="3"/>
  <c r="G42" i="3"/>
  <c r="F42" i="3"/>
  <c r="D42" i="3"/>
  <c r="C42" i="3"/>
  <c r="H41" i="3"/>
  <c r="H40" i="3"/>
  <c r="E40" i="3"/>
  <c r="E42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H31" i="3"/>
  <c r="H30" i="3"/>
  <c r="E30" i="3"/>
  <c r="E34" i="3" s="1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3" i="3"/>
  <c r="E23" i="3"/>
  <c r="E26" i="3" s="1"/>
  <c r="G22" i="3"/>
  <c r="F22" i="3"/>
  <c r="D22" i="3"/>
  <c r="C22" i="3"/>
  <c r="H21" i="3"/>
  <c r="H16" i="3"/>
  <c r="G15" i="3"/>
  <c r="F15" i="3"/>
  <c r="D15" i="3"/>
  <c r="C15" i="3"/>
  <c r="H14" i="3"/>
  <c r="H13" i="3"/>
  <c r="E13" i="3"/>
  <c r="E15" i="3" s="1"/>
  <c r="G12" i="3"/>
  <c r="F12" i="3"/>
  <c r="D12" i="3"/>
  <c r="C12" i="3"/>
  <c r="H11" i="3"/>
  <c r="H10" i="3"/>
  <c r="H9" i="3"/>
  <c r="H8" i="3"/>
  <c r="E8" i="3"/>
  <c r="E12" i="3" s="1"/>
  <c r="H22" i="3" l="1"/>
  <c r="C55" i="3"/>
  <c r="H15" i="3"/>
  <c r="H34" i="3"/>
  <c r="H29" i="3"/>
  <c r="H42" i="3"/>
  <c r="F55" i="3"/>
  <c r="E60" i="3" s="1"/>
  <c r="E55" i="3"/>
  <c r="A60" i="3" s="1"/>
  <c r="H39" i="3"/>
  <c r="H12" i="3"/>
  <c r="D55" i="3"/>
  <c r="H54" i="3"/>
  <c r="H26" i="3"/>
  <c r="G55" i="3"/>
  <c r="G60" i="3" s="1"/>
  <c r="H55" i="3" l="1"/>
  <c r="C60" i="3" s="1"/>
  <c r="I60" i="3" s="1"/>
</calcChain>
</file>

<file path=xl/sharedStrings.xml><?xml version="1.0" encoding="utf-8"?>
<sst xmlns="http://schemas.openxmlformats.org/spreadsheetml/2006/main" count="125" uniqueCount="104">
  <si>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</si>
  <si>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</si>
  <si>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</si>
  <si>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</si>
  <si>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</si>
  <si>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</si>
  <si>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</si>
  <si>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</si>
  <si>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</si>
  <si>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</si>
  <si>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</si>
  <si>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</si>
  <si>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</si>
  <si>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</si>
  <si>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</si>
  <si>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</si>
  <si>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</si>
  <si>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</si>
  <si>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</si>
  <si>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</si>
  <si>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</si>
  <si>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</si>
  <si>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</si>
  <si>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</si>
  <si>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</si>
  <si>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</si>
  <si>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</si>
  <si>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</si>
  <si>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</si>
  <si>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</si>
  <si>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</si>
  <si>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</si>
  <si>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</si>
  <si>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</si>
  <si>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</si>
  <si>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</si>
  <si>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</si>
  <si>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</si>
  <si>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</si>
  <si>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</si>
  <si>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</si>
  <si>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</si>
  <si>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</si>
  <si>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</si>
  <si>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</si>
  <si>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</si>
  <si>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</si>
  <si>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</si>
  <si>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</si>
  <si>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</si>
  <si>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</si>
  <si>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  <phoneticPr fontId="9" type="noConversion"/>
  </si>
  <si>
    <t>会议日期：5.25-30</t>
    <phoneticPr fontId="9" type="noConversion"/>
  </si>
  <si>
    <t>团号：HMZA-210525-QSK690</t>
    <phoneticPr fontId="9" type="noConversion"/>
  </si>
  <si>
    <t>机票、船票</t>
    <phoneticPr fontId="9" type="noConversion"/>
  </si>
  <si>
    <t>扑克</t>
    <phoneticPr fontId="9" type="noConversion"/>
  </si>
  <si>
    <t>筋膜枪2个</t>
    <phoneticPr fontId="9" type="noConversion"/>
  </si>
  <si>
    <t>风扇15个</t>
    <phoneticPr fontId="9" type="noConversion"/>
  </si>
  <si>
    <t>盲盒24个</t>
    <phoneticPr fontId="9" type="noConversion"/>
  </si>
  <si>
    <t>核酸</t>
    <phoneticPr fontId="9" type="noConversion"/>
  </si>
  <si>
    <t>签注</t>
    <phoneticPr fontId="9" type="noConversion"/>
  </si>
  <si>
    <t>兑换澳门币</t>
    <phoneticPr fontId="9" type="noConversion"/>
  </si>
  <si>
    <t>星巴克-澳门币</t>
    <phoneticPr fontId="9" type="noConversion"/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</si>
  <si>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</si>
  <si>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</si>
  <si>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</si>
  <si>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</si>
  <si>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</si>
  <si>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</si>
  <si>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</si>
  <si>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</si>
  <si>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</si>
  <si>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</si>
  <si>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</si>
  <si>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</si>
  <si>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</si>
  <si>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</si>
  <si>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</si>
  <si>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</si>
  <si>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</si>
  <si>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</si>
  <si>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</si>
  <si>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</si>
  <si>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</si>
  <si>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</si>
  <si>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</si>
  <si>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</si>
  <si>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</si>
  <si>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</si>
  <si>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</si>
  <si>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</si>
  <si>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</si>
  <si>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</si>
  <si>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</si>
  <si>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</si>
  <si>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</si>
  <si>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1.8、1.11- 15、1.18 </t>
    <phoneticPr fontId="9" type="noConversion"/>
  </si>
  <si>
    <t>2021/5/25-28</t>
    <phoneticPr fontId="9" type="noConversion"/>
  </si>
  <si>
    <t>HMZA-210525-QSK690</t>
    <phoneticPr fontId="9" type="noConversion"/>
  </si>
  <si>
    <t>经理</t>
    <phoneticPr fontId="9" type="noConversion"/>
  </si>
  <si>
    <t>5.25王凤雨、郭燕雷</t>
    <phoneticPr fontId="9" type="noConversion"/>
  </si>
  <si>
    <t>钜记饼家伴手礼-人民币</t>
    <phoneticPr fontId="9" type="noConversion"/>
  </si>
  <si>
    <t>家-机场</t>
    <phoneticPr fontId="9" type="noConversion"/>
  </si>
  <si>
    <t>澳门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</si>
</sst>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0.00_);[Red]\(0.00\)"/>
    <numFmt numFmtId="179" formatCode="#,##0.00;[Red]#,##0.00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2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4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4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10" fillId="0" borderId="3" xfId="0" applyFont="1" applyBorder="1">
      <alignment vertical="center"/>
    </xf>
    <xf numFmtId="40" fontId="0" fillId="0" borderId="3" xfId="0" applyNumberFormat="1" applyBorder="1" applyAlignment="1">
      <alignment horizontal="right" vertical="center"/>
    </xf>
    <xf numFmtId="0" fontId="8" fillId="0" borderId="3" xfId="0" applyFont="1" applyFill="1" applyBorder="1">
      <alignment vertical="center"/>
    </xf>
    <xf numFmtId="40" fontId="0" fillId="0" borderId="3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8" fillId="0" borderId="0" xfId="2">
      <alignment vertical="center"/>
    </xf>
    <xf numFmtId="0" fontId="11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12" fillId="0" borderId="8" xfId="2" applyFont="1" applyBorder="1">
      <alignment vertical="center"/>
    </xf>
    <xf numFmtId="0" fontId="12" fillId="0" borderId="9" xfId="2" applyFont="1" applyBorder="1">
      <alignment vertical="center"/>
    </xf>
    <xf numFmtId="0" fontId="12" fillId="0" borderId="9" xfId="2" applyFont="1" applyBorder="1" applyAlignment="1">
      <alignment horizontal="right" vertical="center"/>
    </xf>
    <xf numFmtId="0" fontId="12" fillId="0" borderId="11" xfId="2" applyFont="1" applyBorder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2" fillId="0" borderId="13" xfId="2" applyFont="1" applyBorder="1">
      <alignment vertical="center"/>
    </xf>
    <xf numFmtId="0" fontId="12" fillId="0" borderId="1" xfId="2" applyFont="1" applyBorder="1">
      <alignment vertical="center"/>
    </xf>
    <xf numFmtId="0" fontId="12" fillId="0" borderId="1" xfId="2" applyFont="1" applyBorder="1" applyAlignment="1">
      <alignment horizontal="right" vertical="center"/>
    </xf>
    <xf numFmtId="0" fontId="12" fillId="9" borderId="1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178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>
      <alignment vertical="center"/>
    </xf>
    <xf numFmtId="179" fontId="13" fillId="0" borderId="3" xfId="2" applyNumberFormat="1" applyFont="1" applyBorder="1" applyAlignment="1">
      <alignment horizontal="center" vertical="center"/>
    </xf>
    <xf numFmtId="0" fontId="13" fillId="0" borderId="3" xfId="2" applyFont="1" applyBorder="1">
      <alignment vertical="center"/>
    </xf>
    <xf numFmtId="176" fontId="12" fillId="0" borderId="0" xfId="2" applyNumberFormat="1" applyFont="1" applyAlignment="1">
      <alignment horizontal="left" vertical="center"/>
    </xf>
    <xf numFmtId="177" fontId="13" fillId="0" borderId="3" xfId="2" applyNumberFormat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 wrapText="1"/>
    </xf>
    <xf numFmtId="0" fontId="12" fillId="0" borderId="3" xfId="2" applyFont="1" applyBorder="1">
      <alignment vertical="center"/>
    </xf>
    <xf numFmtId="0" fontId="12" fillId="2" borderId="3" xfId="2" applyFont="1" applyFill="1" applyBorder="1" applyAlignment="1">
      <alignment vertical="center" wrapText="1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8" fontId="12" fillId="2" borderId="2" xfId="2" applyNumberFormat="1" applyFont="1" applyFill="1" applyBorder="1" applyAlignment="1">
      <alignment horizontal="center" vertical="center"/>
    </xf>
    <xf numFmtId="178" fontId="12" fillId="2" borderId="15" xfId="2" applyNumberFormat="1" applyFont="1" applyFill="1" applyBorder="1" applyAlignment="1">
      <alignment horizontal="center" vertical="center"/>
    </xf>
    <xf numFmtId="178" fontId="12" fillId="2" borderId="3" xfId="2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right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58" fontId="12" fillId="9" borderId="0" xfId="2" applyNumberFormat="1" applyFont="1" applyFill="1" applyAlignment="1">
      <alignment horizontal="center" vertical="center"/>
    </xf>
    <xf numFmtId="0" fontId="12" fillId="9" borderId="0" xfId="2" applyFont="1" applyFill="1" applyAlignment="1">
      <alignment horizontal="center" vertical="center"/>
    </xf>
    <xf numFmtId="0" fontId="12" fillId="9" borderId="12" xfId="2" applyFont="1" applyFill="1" applyBorder="1" applyAlignment="1">
      <alignment horizontal="center" vertical="center"/>
    </xf>
    <xf numFmtId="0" fontId="12" fillId="9" borderId="9" xfId="2" applyFont="1" applyFill="1" applyBorder="1" applyAlignment="1">
      <alignment horizontal="center" vertical="center"/>
    </xf>
    <xf numFmtId="0" fontId="12" fillId="9" borderId="10" xfId="2" applyFont="1" applyFill="1" applyBorder="1" applyAlignment="1">
      <alignment horizontal="center" vertical="center"/>
    </xf>
    <xf numFmtId="0" fontId="12" fillId="9" borderId="1" xfId="2" applyFont="1" applyFill="1" applyBorder="1" applyAlignment="1">
      <alignment horizontal="center" vertical="center"/>
    </xf>
    <xf numFmtId="0" fontId="12" fillId="9" borderId="14" xfId="2" applyFont="1" applyFill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178" fontId="12" fillId="2" borderId="2" xfId="2" applyNumberFormat="1" applyFont="1" applyFill="1" applyBorder="1" applyAlignment="1">
      <alignment horizontal="center" vertical="center"/>
    </xf>
    <xf numFmtId="178" fontId="12" fillId="2" borderId="15" xfId="2" applyNumberFormat="1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6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179" fontId="13" fillId="0" borderId="2" xfId="2" applyNumberFormat="1" applyFont="1" applyBorder="1" applyAlignment="1">
      <alignment horizontal="center" vertical="center"/>
    </xf>
    <xf numFmtId="179" fontId="13" fillId="0" borderId="15" xfId="2" applyNumberFormat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176" fontId="13" fillId="2" borderId="3" xfId="2" applyNumberFormat="1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14" xfId="2" applyFont="1" applyFill="1" applyBorder="1" applyAlignment="1">
      <alignment horizontal="center" vertical="center"/>
    </xf>
    <xf numFmtId="178" fontId="12" fillId="2" borderId="3" xfId="2" applyNumberFormat="1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vertical="center"/>
    </xf>
    <xf numFmtId="178" fontId="12" fillId="2" borderId="2" xfId="2" applyNumberFormat="1" applyFont="1" applyFill="1" applyBorder="1" applyAlignment="1">
      <alignment vertical="center"/>
    </xf>
    <xf numFmtId="178" fontId="12" fillId="2" borderId="15" xfId="2" applyNumberFormat="1" applyFont="1" applyFill="1" applyBorder="1" applyAlignment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F8DC7313-9059-41E4-A045-DA08BBF56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62063" cy="6619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opLeftCell="A37" workbookViewId="0">
      <selection activeCell="J58" sqref="J58"/>
    </sheetView>
  </sheetViews>
  <sheetFormatPr defaultColWidth="9" defaultRowHeight="21" customHeight="1" x14ac:dyDescent="0.3"/>
  <cols>
    <col min="1" max="1" width="9" style="2"/>
    <col min="2" max="2" width="16.6640625" customWidth="1"/>
    <col min="3" max="3" width="11.796875" style="3" bestFit="1" customWidth="1"/>
    <col min="5" max="6" width="11.796875" bestFit="1" customWidth="1"/>
    <col min="8" max="8" width="11.796875" customWidth="1"/>
    <col min="9" max="9" width="24.796875" customWidth="1"/>
    <col min="10" max="10" width="39.46484375" customWidth="1"/>
  </cols>
  <sheetData>
    <row r="2" spans="1:12" ht="21" customHeight="1" x14ac:dyDescent="0.3">
      <c r="C2" s="84" t="s">
        <v>0</v>
      </c>
      <c r="D2" s="84"/>
      <c r="E2" s="84"/>
      <c r="F2" s="84"/>
      <c r="G2" s="84"/>
      <c r="H2" s="84"/>
      <c r="I2" s="15"/>
      <c r="J2" s="15"/>
      <c r="K2" s="15"/>
      <c r="L2" s="15"/>
    </row>
    <row r="4" spans="1:12" ht="21" customHeight="1" x14ac:dyDescent="0.3">
      <c r="H4" s="65" t="s">
        <v>53</v>
      </c>
      <c r="I4" s="66"/>
      <c r="J4" s="66" t="s">
        <v>52</v>
      </c>
    </row>
    <row r="5" spans="1:12" ht="21" customHeight="1" x14ac:dyDescent="0.3">
      <c r="H5" s="67"/>
      <c r="I5" s="67"/>
      <c r="J5" s="67"/>
    </row>
    <row r="6" spans="1:12" ht="21" customHeight="1" x14ac:dyDescent="0.3">
      <c r="A6" s="81" t="s">
        <v>1</v>
      </c>
      <c r="B6" s="71" t="s">
        <v>2</v>
      </c>
      <c r="C6" s="85" t="s">
        <v>3</v>
      </c>
      <c r="D6" s="85"/>
      <c r="E6" s="85"/>
      <c r="F6" s="86" t="s">
        <v>4</v>
      </c>
      <c r="G6" s="86"/>
      <c r="H6" s="86"/>
      <c r="I6" s="86"/>
      <c r="J6" s="71" t="s">
        <v>5</v>
      </c>
    </row>
    <row r="7" spans="1:12" ht="21" customHeight="1" x14ac:dyDescent="0.3">
      <c r="A7" s="81"/>
      <c r="B7" s="7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71"/>
    </row>
    <row r="8" spans="1:12" ht="21" customHeight="1" x14ac:dyDescent="0.3">
      <c r="A8" s="82">
        <v>1</v>
      </c>
      <c r="B8" s="78" t="s">
        <v>13</v>
      </c>
      <c r="C8" s="72">
        <v>1000</v>
      </c>
      <c r="D8" s="75">
        <v>1</v>
      </c>
      <c r="E8" s="72">
        <f>C8*D8</f>
        <v>1000</v>
      </c>
      <c r="F8" s="8">
        <v>17373.7</v>
      </c>
      <c r="G8" s="8">
        <v>0</v>
      </c>
      <c r="H8" s="8">
        <f t="shared" ref="H8:H45" si="0">F8+G8</f>
        <v>17373.7</v>
      </c>
      <c r="I8" s="21" t="s">
        <v>54</v>
      </c>
      <c r="J8" s="59" t="s">
        <v>14</v>
      </c>
    </row>
    <row r="9" spans="1:12" ht="21" customHeight="1" x14ac:dyDescent="0.3">
      <c r="A9" s="82"/>
      <c r="B9" s="78"/>
      <c r="C9" s="72"/>
      <c r="D9" s="75"/>
      <c r="E9" s="72"/>
      <c r="F9" s="8">
        <v>0</v>
      </c>
      <c r="G9" s="8">
        <v>0</v>
      </c>
      <c r="H9" s="8">
        <f t="shared" si="0"/>
        <v>0</v>
      </c>
      <c r="I9" s="16"/>
      <c r="J9" s="60"/>
    </row>
    <row r="10" spans="1:12" ht="21" customHeight="1" x14ac:dyDescent="0.3">
      <c r="A10" s="82"/>
      <c r="B10" s="78"/>
      <c r="C10" s="72"/>
      <c r="D10" s="75"/>
      <c r="E10" s="72"/>
      <c r="F10" s="8">
        <v>0</v>
      </c>
      <c r="G10" s="8">
        <v>0</v>
      </c>
      <c r="H10" s="8">
        <f t="shared" si="0"/>
        <v>0</v>
      </c>
      <c r="I10" s="16"/>
      <c r="J10" s="60"/>
    </row>
    <row r="11" spans="1:12" ht="21" customHeight="1" x14ac:dyDescent="0.3">
      <c r="A11" s="82"/>
      <c r="B11" s="78"/>
      <c r="C11" s="72"/>
      <c r="D11" s="75"/>
      <c r="E11" s="72"/>
      <c r="F11" s="8">
        <v>0</v>
      </c>
      <c r="G11" s="8">
        <v>0</v>
      </c>
      <c r="H11" s="8">
        <f t="shared" si="0"/>
        <v>0</v>
      </c>
      <c r="I11" s="16"/>
      <c r="J11" s="60"/>
    </row>
    <row r="12" spans="1:12" s="1" customFormat="1" ht="21" customHeight="1" x14ac:dyDescent="0.3">
      <c r="A12" s="9"/>
      <c r="B12" s="10" t="s">
        <v>15</v>
      </c>
      <c r="C12" s="11">
        <f>SUM(C8)</f>
        <v>1000</v>
      </c>
      <c r="D12" s="11">
        <f>SUM(D8)</f>
        <v>1</v>
      </c>
      <c r="E12" s="11">
        <f>SUM(E8)</f>
        <v>1000</v>
      </c>
      <c r="F12" s="11">
        <f>SUM(F8:F11)</f>
        <v>17373.7</v>
      </c>
      <c r="G12" s="11">
        <f>SUM(G8:G11)</f>
        <v>0</v>
      </c>
      <c r="H12" s="11">
        <f>SUM(H8:H11)</f>
        <v>17373.7</v>
      </c>
      <c r="I12" s="17"/>
      <c r="J12" s="61"/>
    </row>
    <row r="13" spans="1:12" ht="21" customHeight="1" x14ac:dyDescent="0.3">
      <c r="A13" s="76">
        <v>2</v>
      </c>
      <c r="B13" s="90" t="s">
        <v>16</v>
      </c>
      <c r="C13" s="73">
        <v>0</v>
      </c>
      <c r="D13" s="76"/>
      <c r="E13" s="73">
        <f t="shared" ref="E13:E47" si="1">C13*D13</f>
        <v>0</v>
      </c>
      <c r="F13" s="8">
        <v>0</v>
      </c>
      <c r="G13" s="8">
        <v>0</v>
      </c>
      <c r="H13" s="8">
        <f t="shared" si="0"/>
        <v>0</v>
      </c>
      <c r="I13" s="16"/>
      <c r="J13" s="59" t="s">
        <v>17</v>
      </c>
    </row>
    <row r="14" spans="1:12" ht="21" customHeight="1" x14ac:dyDescent="0.3">
      <c r="A14" s="77"/>
      <c r="B14" s="91"/>
      <c r="C14" s="74"/>
      <c r="D14" s="77"/>
      <c r="E14" s="74"/>
      <c r="F14" s="8">
        <v>0</v>
      </c>
      <c r="G14" s="8">
        <v>0</v>
      </c>
      <c r="H14" s="8">
        <f t="shared" ref="H14" si="2">F14+G14</f>
        <v>0</v>
      </c>
      <c r="I14" s="16"/>
      <c r="J14" s="60"/>
    </row>
    <row r="15" spans="1:12" s="1" customFormat="1" ht="21" customHeight="1" x14ac:dyDescent="0.3">
      <c r="A15" s="9"/>
      <c r="B15" s="10" t="s">
        <v>18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0</v>
      </c>
      <c r="G15" s="11">
        <f>SUM(G13:G14)</f>
        <v>0</v>
      </c>
      <c r="H15" s="11">
        <f>SUM(H13:H14)</f>
        <v>0</v>
      </c>
      <c r="I15" s="17"/>
      <c r="J15" s="61"/>
    </row>
    <row r="16" spans="1:12" ht="21" customHeight="1" x14ac:dyDescent="0.3">
      <c r="A16" s="82">
        <v>3</v>
      </c>
      <c r="B16" s="78" t="s">
        <v>19</v>
      </c>
      <c r="C16" s="72">
        <v>5000</v>
      </c>
      <c r="D16" s="75">
        <v>1</v>
      </c>
      <c r="E16" s="72">
        <f>C16*D16</f>
        <v>5000</v>
      </c>
      <c r="F16" s="8">
        <v>47</v>
      </c>
      <c r="G16" s="8">
        <v>0</v>
      </c>
      <c r="H16" s="8">
        <f t="shared" si="0"/>
        <v>47</v>
      </c>
      <c r="I16" s="21" t="s">
        <v>62</v>
      </c>
      <c r="J16" s="68" t="s">
        <v>20</v>
      </c>
    </row>
    <row r="17" spans="1:10" ht="21" customHeight="1" x14ac:dyDescent="0.3">
      <c r="A17" s="82"/>
      <c r="B17" s="78"/>
      <c r="C17" s="72"/>
      <c r="D17" s="75"/>
      <c r="E17" s="72"/>
      <c r="F17" s="27">
        <v>0</v>
      </c>
      <c r="G17" s="27">
        <v>0</v>
      </c>
      <c r="H17" s="27">
        <f t="shared" si="0"/>
        <v>0</v>
      </c>
      <c r="I17" s="21"/>
      <c r="J17" s="69"/>
    </row>
    <row r="18" spans="1:10" ht="21" customHeight="1" x14ac:dyDescent="0.3">
      <c r="A18" s="82"/>
      <c r="B18" s="78"/>
      <c r="C18" s="72"/>
      <c r="D18" s="75"/>
      <c r="E18" s="72"/>
      <c r="F18" s="27">
        <v>0</v>
      </c>
      <c r="G18" s="27">
        <v>0</v>
      </c>
      <c r="H18" s="27">
        <f t="shared" si="0"/>
        <v>0</v>
      </c>
      <c r="I18" s="16"/>
      <c r="J18" s="69"/>
    </row>
    <row r="19" spans="1:10" ht="21" customHeight="1" x14ac:dyDescent="0.3">
      <c r="A19" s="82"/>
      <c r="B19" s="78"/>
      <c r="C19" s="72"/>
      <c r="D19" s="75"/>
      <c r="E19" s="72"/>
      <c r="F19" s="27">
        <v>0</v>
      </c>
      <c r="G19" s="27">
        <v>0</v>
      </c>
      <c r="H19" s="27">
        <f t="shared" si="0"/>
        <v>0</v>
      </c>
      <c r="I19" s="16"/>
      <c r="J19" s="69"/>
    </row>
    <row r="20" spans="1:10" ht="21" customHeight="1" x14ac:dyDescent="0.3">
      <c r="A20" s="82"/>
      <c r="B20" s="78"/>
      <c r="C20" s="72"/>
      <c r="D20" s="75"/>
      <c r="E20" s="72"/>
      <c r="F20" s="8">
        <v>0</v>
      </c>
      <c r="G20" s="8">
        <v>0</v>
      </c>
      <c r="H20" s="27">
        <f t="shared" si="0"/>
        <v>0</v>
      </c>
      <c r="I20" s="16"/>
      <c r="J20" s="69"/>
    </row>
    <row r="21" spans="1:10" ht="21" customHeight="1" x14ac:dyDescent="0.3">
      <c r="A21" s="82"/>
      <c r="B21" s="78"/>
      <c r="C21" s="72"/>
      <c r="D21" s="75"/>
      <c r="E21" s="72"/>
      <c r="F21" s="8">
        <v>0</v>
      </c>
      <c r="G21" s="8">
        <v>0</v>
      </c>
      <c r="H21" s="8">
        <f t="shared" si="0"/>
        <v>0</v>
      </c>
      <c r="I21" s="16"/>
      <c r="J21" s="69"/>
    </row>
    <row r="22" spans="1:10" s="1" customFormat="1" ht="21" customHeight="1" x14ac:dyDescent="0.3">
      <c r="A22" s="9"/>
      <c r="B22" s="10" t="s">
        <v>21</v>
      </c>
      <c r="C22" s="11">
        <f>SUM(C16)</f>
        <v>5000</v>
      </c>
      <c r="D22" s="11">
        <f>SUM(D16)</f>
        <v>1</v>
      </c>
      <c r="E22" s="11">
        <f>SUM(E16)</f>
        <v>5000</v>
      </c>
      <c r="F22" s="11">
        <f>SUM(F16:F21)</f>
        <v>47</v>
      </c>
      <c r="G22" s="11">
        <f>SUM(G16:G21)</f>
        <v>0</v>
      </c>
      <c r="H22" s="11">
        <f>SUM(H16:H21)</f>
        <v>47</v>
      </c>
      <c r="I22" s="17"/>
      <c r="J22" s="70"/>
    </row>
    <row r="23" spans="1:10" ht="21" customHeight="1" x14ac:dyDescent="0.3">
      <c r="A23" s="82">
        <v>4</v>
      </c>
      <c r="B23" s="78" t="s">
        <v>22</v>
      </c>
      <c r="C23" s="72">
        <v>2000</v>
      </c>
      <c r="D23" s="75">
        <v>1</v>
      </c>
      <c r="E23" s="72">
        <f t="shared" si="1"/>
        <v>2000</v>
      </c>
      <c r="F23" s="8">
        <v>0</v>
      </c>
      <c r="G23" s="8">
        <v>0</v>
      </c>
      <c r="H23" s="8">
        <f t="shared" si="0"/>
        <v>0</v>
      </c>
      <c r="I23" s="25"/>
      <c r="J23" s="68" t="s">
        <v>23</v>
      </c>
    </row>
    <row r="24" spans="1:10" ht="21" customHeight="1" x14ac:dyDescent="0.3">
      <c r="A24" s="82"/>
      <c r="B24" s="78"/>
      <c r="C24" s="72"/>
      <c r="D24" s="75"/>
      <c r="E24" s="72"/>
      <c r="F24" s="24">
        <v>0</v>
      </c>
      <c r="G24" s="24">
        <v>0</v>
      </c>
      <c r="H24" s="24">
        <f t="shared" si="0"/>
        <v>0</v>
      </c>
      <c r="I24" s="25"/>
      <c r="J24" s="69"/>
    </row>
    <row r="25" spans="1:10" ht="21" customHeight="1" x14ac:dyDescent="0.3">
      <c r="A25" s="82"/>
      <c r="B25" s="78"/>
      <c r="C25" s="72"/>
      <c r="D25" s="75"/>
      <c r="E25" s="72"/>
      <c r="F25" s="8">
        <v>0</v>
      </c>
      <c r="G25" s="8">
        <v>0</v>
      </c>
      <c r="H25" s="8">
        <f t="shared" si="0"/>
        <v>0</v>
      </c>
      <c r="I25" s="25"/>
      <c r="J25" s="69"/>
    </row>
    <row r="26" spans="1:10" s="1" customFormat="1" ht="21" customHeight="1" x14ac:dyDescent="0.3">
      <c r="A26" s="9"/>
      <c r="B26" s="10" t="s">
        <v>24</v>
      </c>
      <c r="C26" s="11">
        <f>SUM(C23)</f>
        <v>2000</v>
      </c>
      <c r="D26" s="11">
        <f t="shared" ref="D26:E26" si="3">SUM(D23)</f>
        <v>1</v>
      </c>
      <c r="E26" s="11">
        <f t="shared" si="3"/>
        <v>2000</v>
      </c>
      <c r="F26" s="11">
        <f>SUM(F23:F25)</f>
        <v>0</v>
      </c>
      <c r="G26" s="11">
        <f t="shared" ref="G26" si="4">SUM(G23:G25)</f>
        <v>0</v>
      </c>
      <c r="H26" s="11">
        <f>SUM(H23:H25)</f>
        <v>0</v>
      </c>
      <c r="I26" s="17"/>
      <c r="J26" s="70"/>
    </row>
    <row r="27" spans="1:10" ht="21" customHeight="1" x14ac:dyDescent="0.3">
      <c r="A27" s="76">
        <v>5</v>
      </c>
      <c r="B27" s="90" t="s">
        <v>25</v>
      </c>
      <c r="C27" s="73">
        <v>10000</v>
      </c>
      <c r="D27" s="76">
        <v>1</v>
      </c>
      <c r="E27" s="73">
        <f t="shared" si="1"/>
        <v>10000</v>
      </c>
      <c r="F27" s="8">
        <v>5403</v>
      </c>
      <c r="G27" s="8">
        <v>0</v>
      </c>
      <c r="H27" s="8">
        <f t="shared" si="0"/>
        <v>5403</v>
      </c>
      <c r="I27" s="21" t="s">
        <v>101</v>
      </c>
      <c r="J27" s="59" t="s">
        <v>26</v>
      </c>
    </row>
    <row r="28" spans="1:10" ht="21" customHeight="1" x14ac:dyDescent="0.3">
      <c r="A28" s="77"/>
      <c r="B28" s="91"/>
      <c r="C28" s="74"/>
      <c r="D28" s="77"/>
      <c r="E28" s="74"/>
      <c r="F28" s="8">
        <v>0</v>
      </c>
      <c r="G28" s="8">
        <v>0</v>
      </c>
      <c r="H28" s="8">
        <f t="shared" ref="H28" si="5">F28+G28</f>
        <v>0</v>
      </c>
      <c r="I28" s="21" t="s">
        <v>61</v>
      </c>
      <c r="J28" s="60"/>
    </row>
    <row r="29" spans="1:10" s="1" customFormat="1" ht="21" customHeight="1" x14ac:dyDescent="0.3">
      <c r="A29" s="9"/>
      <c r="B29" s="10" t="s">
        <v>27</v>
      </c>
      <c r="C29" s="11">
        <f>SUM(C27)</f>
        <v>10000</v>
      </c>
      <c r="D29" s="11">
        <f t="shared" ref="D29:E29" si="6">SUM(D27)</f>
        <v>1</v>
      </c>
      <c r="E29" s="11">
        <f t="shared" si="6"/>
        <v>10000</v>
      </c>
      <c r="F29" s="11">
        <f>SUM(F27:F28)</f>
        <v>5403</v>
      </c>
      <c r="G29" s="11">
        <f>SUM(G27:G28)</f>
        <v>0</v>
      </c>
      <c r="H29" s="11">
        <f t="shared" ref="H29" si="7">SUM(H27:H28)</f>
        <v>5403</v>
      </c>
      <c r="I29" s="17"/>
      <c r="J29" s="61"/>
    </row>
    <row r="30" spans="1:10" ht="21" customHeight="1" x14ac:dyDescent="0.3">
      <c r="A30" s="82">
        <v>6</v>
      </c>
      <c r="B30" s="78" t="s">
        <v>28</v>
      </c>
      <c r="C30" s="72">
        <v>0</v>
      </c>
      <c r="D30" s="75"/>
      <c r="E30" s="72">
        <f t="shared" si="1"/>
        <v>0</v>
      </c>
      <c r="F30" s="8">
        <v>0</v>
      </c>
      <c r="G30" s="8">
        <v>0</v>
      </c>
      <c r="H30" s="8">
        <f t="shared" si="0"/>
        <v>0</v>
      </c>
      <c r="I30" s="16"/>
      <c r="J30" s="59" t="s">
        <v>29</v>
      </c>
    </row>
    <row r="31" spans="1:10" ht="21" customHeight="1" x14ac:dyDescent="0.3">
      <c r="A31" s="82"/>
      <c r="B31" s="78"/>
      <c r="C31" s="72"/>
      <c r="D31" s="75"/>
      <c r="E31" s="72"/>
      <c r="F31" s="8">
        <v>0</v>
      </c>
      <c r="G31" s="8">
        <v>0</v>
      </c>
      <c r="H31" s="8">
        <f t="shared" si="0"/>
        <v>0</v>
      </c>
      <c r="I31" s="16"/>
      <c r="J31" s="69"/>
    </row>
    <row r="32" spans="1:10" ht="21" customHeight="1" x14ac:dyDescent="0.3">
      <c r="A32" s="82"/>
      <c r="B32" s="78"/>
      <c r="C32" s="72"/>
      <c r="D32" s="75"/>
      <c r="E32" s="72"/>
      <c r="F32" s="8">
        <v>0</v>
      </c>
      <c r="G32" s="8">
        <v>0</v>
      </c>
      <c r="H32" s="8">
        <f t="shared" si="0"/>
        <v>0</v>
      </c>
      <c r="I32" s="16"/>
      <c r="J32" s="69"/>
    </row>
    <row r="33" spans="1:10" ht="21" customHeight="1" x14ac:dyDescent="0.3">
      <c r="A33" s="82"/>
      <c r="B33" s="78"/>
      <c r="C33" s="72"/>
      <c r="D33" s="75"/>
      <c r="E33" s="72"/>
      <c r="F33" s="8">
        <v>0</v>
      </c>
      <c r="G33" s="8">
        <v>0</v>
      </c>
      <c r="H33" s="8">
        <f t="shared" si="0"/>
        <v>0</v>
      </c>
      <c r="I33" s="16"/>
      <c r="J33" s="69"/>
    </row>
    <row r="34" spans="1:10" s="1" customFormat="1" ht="21" customHeight="1" x14ac:dyDescent="0.3">
      <c r="A34" s="9"/>
      <c r="B34" s="10" t="s">
        <v>30</v>
      </c>
      <c r="C34" s="11">
        <f>SUM(C30)</f>
        <v>0</v>
      </c>
      <c r="D34" s="11">
        <f t="shared" ref="D34:E34" si="8">SUM(D30)</f>
        <v>0</v>
      </c>
      <c r="E34" s="11">
        <f t="shared" si="8"/>
        <v>0</v>
      </c>
      <c r="F34" s="11">
        <f>SUM(F30:F33)</f>
        <v>0</v>
      </c>
      <c r="G34" s="11">
        <f t="shared" ref="G34:H34" si="9">SUM(G30:G33)</f>
        <v>0</v>
      </c>
      <c r="H34" s="11">
        <f t="shared" si="9"/>
        <v>0</v>
      </c>
      <c r="I34" s="17"/>
      <c r="J34" s="70"/>
    </row>
    <row r="35" spans="1:10" ht="21" customHeight="1" x14ac:dyDescent="0.3">
      <c r="A35" s="82">
        <v>7</v>
      </c>
      <c r="B35" s="78" t="s">
        <v>31</v>
      </c>
      <c r="C35" s="72">
        <v>0</v>
      </c>
      <c r="D35" s="75"/>
      <c r="E35" s="72">
        <f t="shared" si="1"/>
        <v>0</v>
      </c>
      <c r="F35" s="8">
        <v>0</v>
      </c>
      <c r="G35" s="8">
        <v>0</v>
      </c>
      <c r="H35" s="8">
        <f t="shared" si="0"/>
        <v>0</v>
      </c>
      <c r="I35" s="16"/>
      <c r="J35" s="62" t="s">
        <v>51</v>
      </c>
    </row>
    <row r="36" spans="1:10" ht="21" customHeight="1" x14ac:dyDescent="0.3">
      <c r="A36" s="82"/>
      <c r="B36" s="78"/>
      <c r="C36" s="72"/>
      <c r="D36" s="75"/>
      <c r="E36" s="72"/>
      <c r="F36" s="8">
        <v>0</v>
      </c>
      <c r="G36" s="8">
        <v>0</v>
      </c>
      <c r="H36" s="8">
        <f t="shared" si="0"/>
        <v>0</v>
      </c>
      <c r="I36" s="16"/>
      <c r="J36" s="63"/>
    </row>
    <row r="37" spans="1:10" ht="21" customHeight="1" x14ac:dyDescent="0.3">
      <c r="A37" s="82"/>
      <c r="B37" s="78"/>
      <c r="C37" s="72"/>
      <c r="D37" s="75"/>
      <c r="E37" s="72"/>
      <c r="F37" s="8">
        <v>0</v>
      </c>
      <c r="G37" s="8">
        <v>0</v>
      </c>
      <c r="H37" s="8">
        <f t="shared" si="0"/>
        <v>0</v>
      </c>
      <c r="I37" s="16"/>
      <c r="J37" s="63"/>
    </row>
    <row r="38" spans="1:10" ht="21" customHeight="1" x14ac:dyDescent="0.3">
      <c r="A38" s="82"/>
      <c r="B38" s="78"/>
      <c r="C38" s="72"/>
      <c r="D38" s="75"/>
      <c r="E38" s="72"/>
      <c r="F38" s="8">
        <v>0</v>
      </c>
      <c r="G38" s="8">
        <v>0</v>
      </c>
      <c r="H38" s="8">
        <f t="shared" si="0"/>
        <v>0</v>
      </c>
      <c r="I38" s="16"/>
      <c r="J38" s="63"/>
    </row>
    <row r="39" spans="1:10" s="1" customFormat="1" ht="21" customHeight="1" x14ac:dyDescent="0.3">
      <c r="A39" s="9"/>
      <c r="B39" s="10" t="s">
        <v>32</v>
      </c>
      <c r="C39" s="11">
        <f>SUM(C35)</f>
        <v>0</v>
      </c>
      <c r="D39" s="11">
        <f t="shared" ref="D39:E39" si="10">SUM(D35)</f>
        <v>0</v>
      </c>
      <c r="E39" s="11">
        <f t="shared" si="10"/>
        <v>0</v>
      </c>
      <c r="F39" s="11">
        <f>SUM(F35:F38)</f>
        <v>0</v>
      </c>
      <c r="G39" s="11">
        <f t="shared" ref="G39:H39" si="11">SUM(G35:G38)</f>
        <v>0</v>
      </c>
      <c r="H39" s="11">
        <f t="shared" si="11"/>
        <v>0</v>
      </c>
      <c r="I39" s="17"/>
      <c r="J39" s="64"/>
    </row>
    <row r="40" spans="1:10" ht="21" customHeight="1" x14ac:dyDescent="0.3">
      <c r="A40" s="82">
        <v>8</v>
      </c>
      <c r="B40" s="78" t="s">
        <v>33</v>
      </c>
      <c r="C40" s="72">
        <v>0</v>
      </c>
      <c r="D40" s="75"/>
      <c r="E40" s="72">
        <f t="shared" si="1"/>
        <v>0</v>
      </c>
      <c r="F40" s="8">
        <v>0</v>
      </c>
      <c r="G40" s="8">
        <v>0</v>
      </c>
      <c r="H40" s="8">
        <f t="shared" si="0"/>
        <v>0</v>
      </c>
      <c r="I40" s="16"/>
      <c r="J40" s="68" t="s">
        <v>34</v>
      </c>
    </row>
    <row r="41" spans="1:10" ht="21" customHeight="1" x14ac:dyDescent="0.3">
      <c r="A41" s="82"/>
      <c r="B41" s="78"/>
      <c r="C41" s="72"/>
      <c r="D41" s="75"/>
      <c r="E41" s="72"/>
      <c r="F41" s="8">
        <v>0</v>
      </c>
      <c r="G41" s="8">
        <v>0</v>
      </c>
      <c r="H41" s="8">
        <f t="shared" si="0"/>
        <v>0</v>
      </c>
      <c r="I41" s="16"/>
      <c r="J41" s="69"/>
    </row>
    <row r="42" spans="1:10" s="1" customFormat="1" ht="21" customHeight="1" x14ac:dyDescent="0.3">
      <c r="A42" s="9"/>
      <c r="B42" s="10" t="s">
        <v>35</v>
      </c>
      <c r="C42" s="11">
        <f>SUM(C40)</f>
        <v>0</v>
      </c>
      <c r="D42" s="11">
        <f t="shared" ref="D42:E42" si="12">SUM(D40)</f>
        <v>0</v>
      </c>
      <c r="E42" s="11">
        <f t="shared" si="12"/>
        <v>0</v>
      </c>
      <c r="F42" s="11">
        <f>SUM(F40:F41)</f>
        <v>0</v>
      </c>
      <c r="G42" s="11">
        <f t="shared" ref="G42:H42" si="13">SUM(G40:G41)</f>
        <v>0</v>
      </c>
      <c r="H42" s="11">
        <f t="shared" si="13"/>
        <v>0</v>
      </c>
      <c r="I42" s="17"/>
      <c r="J42" s="70"/>
    </row>
    <row r="43" spans="1:10" ht="21" customHeight="1" x14ac:dyDescent="0.3">
      <c r="A43" s="82">
        <v>9</v>
      </c>
      <c r="B43" s="78" t="s">
        <v>36</v>
      </c>
      <c r="C43" s="72">
        <v>0</v>
      </c>
      <c r="D43" s="75"/>
      <c r="E43" s="72">
        <f t="shared" si="1"/>
        <v>0</v>
      </c>
      <c r="F43" s="8">
        <v>0</v>
      </c>
      <c r="G43" s="8">
        <v>0</v>
      </c>
      <c r="H43" s="8">
        <f t="shared" si="0"/>
        <v>0</v>
      </c>
      <c r="I43" s="16"/>
      <c r="J43" s="59" t="s">
        <v>37</v>
      </c>
    </row>
    <row r="44" spans="1:10" ht="21" customHeight="1" x14ac:dyDescent="0.3">
      <c r="A44" s="82"/>
      <c r="B44" s="78"/>
      <c r="C44" s="72"/>
      <c r="D44" s="75"/>
      <c r="E44" s="72"/>
      <c r="F44" s="8">
        <v>0</v>
      </c>
      <c r="G44" s="8">
        <v>0</v>
      </c>
      <c r="H44" s="8">
        <f t="shared" si="0"/>
        <v>0</v>
      </c>
      <c r="I44" s="16"/>
      <c r="J44" s="60"/>
    </row>
    <row r="45" spans="1:10" ht="21" customHeight="1" x14ac:dyDescent="0.3">
      <c r="A45" s="82"/>
      <c r="B45" s="78"/>
      <c r="C45" s="72"/>
      <c r="D45" s="75"/>
      <c r="E45" s="72"/>
      <c r="F45" s="8">
        <v>0</v>
      </c>
      <c r="G45" s="8">
        <v>0</v>
      </c>
      <c r="H45" s="8">
        <f t="shared" si="0"/>
        <v>0</v>
      </c>
      <c r="I45" s="16"/>
      <c r="J45" s="60"/>
    </row>
    <row r="46" spans="1:10" s="1" customFormat="1" ht="21" customHeight="1" x14ac:dyDescent="0.3">
      <c r="A46" s="9"/>
      <c r="B46" s="10" t="s">
        <v>38</v>
      </c>
      <c r="C46" s="11">
        <f>SUM(C43)</f>
        <v>0</v>
      </c>
      <c r="D46" s="11">
        <f t="shared" ref="D46:E46" si="14">SUM(D43)</f>
        <v>0</v>
      </c>
      <c r="E46" s="11">
        <f t="shared" si="14"/>
        <v>0</v>
      </c>
      <c r="F46" s="11">
        <f>SUM(F43:F45)</f>
        <v>0</v>
      </c>
      <c r="G46" s="11">
        <f t="shared" ref="G46:H46" si="15">SUM(G43:G45)</f>
        <v>0</v>
      </c>
      <c r="H46" s="11">
        <f t="shared" si="15"/>
        <v>0</v>
      </c>
      <c r="I46" s="17"/>
      <c r="J46" s="61"/>
    </row>
    <row r="47" spans="1:10" ht="21" customHeight="1" x14ac:dyDescent="0.3">
      <c r="A47" s="76">
        <v>10</v>
      </c>
      <c r="B47" s="78" t="s">
        <v>39</v>
      </c>
      <c r="C47" s="72">
        <v>20000</v>
      </c>
      <c r="D47" s="75">
        <v>1</v>
      </c>
      <c r="E47" s="72">
        <f t="shared" si="1"/>
        <v>20000</v>
      </c>
      <c r="F47" s="26">
        <v>938</v>
      </c>
      <c r="G47" s="8">
        <v>0</v>
      </c>
      <c r="H47" s="8">
        <f>F47+G47</f>
        <v>938</v>
      </c>
      <c r="I47" s="22" t="s">
        <v>56</v>
      </c>
      <c r="J47" s="62"/>
    </row>
    <row r="48" spans="1:10" ht="21" customHeight="1" x14ac:dyDescent="0.3">
      <c r="A48" s="83"/>
      <c r="B48" s="78"/>
      <c r="C48" s="72"/>
      <c r="D48" s="75"/>
      <c r="E48" s="72"/>
      <c r="F48" s="26">
        <v>4300</v>
      </c>
      <c r="G48" s="8">
        <v>0</v>
      </c>
      <c r="H48" s="8">
        <f t="shared" ref="H48:H53" si="16">F48+G48</f>
        <v>4300</v>
      </c>
      <c r="I48" s="21" t="s">
        <v>57</v>
      </c>
      <c r="J48" s="63"/>
    </row>
    <row r="49" spans="1:10" ht="21" customHeight="1" x14ac:dyDescent="0.3">
      <c r="A49" s="83"/>
      <c r="B49" s="78"/>
      <c r="C49" s="72"/>
      <c r="D49" s="75"/>
      <c r="E49" s="72"/>
      <c r="F49" s="26">
        <v>1500</v>
      </c>
      <c r="G49" s="8">
        <v>0</v>
      </c>
      <c r="H49" s="8">
        <f t="shared" si="16"/>
        <v>1500</v>
      </c>
      <c r="I49" s="25" t="s">
        <v>58</v>
      </c>
      <c r="J49" s="63"/>
    </row>
    <row r="50" spans="1:10" ht="21" customHeight="1" x14ac:dyDescent="0.3">
      <c r="A50" s="83"/>
      <c r="B50" s="78"/>
      <c r="C50" s="72"/>
      <c r="D50" s="75"/>
      <c r="E50" s="72"/>
      <c r="F50" s="26">
        <v>107.6</v>
      </c>
      <c r="G50" s="8">
        <v>0</v>
      </c>
      <c r="H50" s="8">
        <f t="shared" si="16"/>
        <v>107.6</v>
      </c>
      <c r="I50" s="25" t="s">
        <v>55</v>
      </c>
      <c r="J50" s="63"/>
    </row>
    <row r="51" spans="1:10" ht="21" customHeight="1" x14ac:dyDescent="0.3">
      <c r="A51" s="83"/>
      <c r="B51" s="78"/>
      <c r="C51" s="72"/>
      <c r="D51" s="75"/>
      <c r="E51" s="72"/>
      <c r="F51" s="26">
        <v>80</v>
      </c>
      <c r="G51" s="8">
        <v>0</v>
      </c>
      <c r="H51" s="8">
        <f t="shared" si="16"/>
        <v>80</v>
      </c>
      <c r="I51" s="23" t="s">
        <v>59</v>
      </c>
      <c r="J51" s="63"/>
    </row>
    <row r="52" spans="1:10" ht="21" customHeight="1" x14ac:dyDescent="0.3">
      <c r="A52" s="83"/>
      <c r="B52" s="78"/>
      <c r="C52" s="72"/>
      <c r="D52" s="75"/>
      <c r="E52" s="72"/>
      <c r="F52" s="26">
        <v>15</v>
      </c>
      <c r="G52" s="8">
        <v>0</v>
      </c>
      <c r="H52" s="8">
        <f t="shared" si="16"/>
        <v>15</v>
      </c>
      <c r="I52" s="23" t="s">
        <v>60</v>
      </c>
      <c r="J52" s="63"/>
    </row>
    <row r="53" spans="1:10" ht="21" customHeight="1" x14ac:dyDescent="0.3">
      <c r="A53" s="77"/>
      <c r="B53" s="78"/>
      <c r="C53" s="72"/>
      <c r="D53" s="75"/>
      <c r="E53" s="72"/>
      <c r="F53" s="26">
        <v>0</v>
      </c>
      <c r="G53" s="8">
        <v>0</v>
      </c>
      <c r="H53" s="8">
        <f t="shared" si="16"/>
        <v>0</v>
      </c>
      <c r="I53" s="16"/>
      <c r="J53" s="63"/>
    </row>
    <row r="54" spans="1:10" s="1" customFormat="1" ht="21" customHeight="1" x14ac:dyDescent="0.3">
      <c r="A54" s="9"/>
      <c r="B54" s="10" t="s">
        <v>40</v>
      </c>
      <c r="C54" s="11">
        <f>SUM(C47)</f>
        <v>20000</v>
      </c>
      <c r="D54" s="11">
        <f t="shared" ref="D54:E54" si="17">SUM(D47)</f>
        <v>1</v>
      </c>
      <c r="E54" s="11">
        <f t="shared" si="17"/>
        <v>20000</v>
      </c>
      <c r="F54" s="11">
        <f>SUM(F47:F53)</f>
        <v>6940.6</v>
      </c>
      <c r="G54" s="11">
        <f t="shared" ref="G54:H54" si="18">SUM(G47:G53)</f>
        <v>0</v>
      </c>
      <c r="H54" s="11">
        <f t="shared" si="18"/>
        <v>6940.6</v>
      </c>
      <c r="I54" s="17"/>
      <c r="J54" s="64"/>
    </row>
    <row r="55" spans="1:10" ht="21" customHeight="1" x14ac:dyDescent="0.3">
      <c r="A55" s="9"/>
      <c r="B55" s="10" t="s">
        <v>41</v>
      </c>
      <c r="C55" s="11">
        <f>SUM(C54,C46,C42,C39,C34,C29,C26,C22,C15,C12)</f>
        <v>38000</v>
      </c>
      <c r="D55" s="11">
        <f t="shared" ref="D55:H55" si="19">SUM(D54,D46,D42,D39,D34,D29,D26,D22,D15,D12)</f>
        <v>5</v>
      </c>
      <c r="E55" s="11">
        <f t="shared" si="19"/>
        <v>38000</v>
      </c>
      <c r="F55" s="11">
        <f t="shared" si="19"/>
        <v>29764.300000000003</v>
      </c>
      <c r="G55" s="11">
        <f t="shared" si="19"/>
        <v>0</v>
      </c>
      <c r="H55" s="11">
        <f t="shared" si="19"/>
        <v>29764.300000000003</v>
      </c>
      <c r="I55" s="17"/>
      <c r="J55" s="18"/>
    </row>
    <row r="59" spans="1:10" ht="21" customHeight="1" x14ac:dyDescent="0.3">
      <c r="A59" s="87" t="s">
        <v>42</v>
      </c>
      <c r="B59" s="88"/>
      <c r="C59" s="89" t="s">
        <v>43</v>
      </c>
      <c r="D59" s="89"/>
      <c r="E59" s="89" t="s">
        <v>44</v>
      </c>
      <c r="F59" s="89"/>
      <c r="G59" s="89" t="s">
        <v>45</v>
      </c>
      <c r="H59" s="89"/>
      <c r="I59" s="19" t="s">
        <v>46</v>
      </c>
    </row>
    <row r="60" spans="1:10" ht="21" customHeight="1" x14ac:dyDescent="0.3">
      <c r="A60" s="79">
        <f>E55</f>
        <v>38000</v>
      </c>
      <c r="B60" s="80"/>
      <c r="C60" s="80">
        <f>H55</f>
        <v>29764.300000000003</v>
      </c>
      <c r="D60" s="80"/>
      <c r="E60" s="80">
        <f>F55</f>
        <v>29764.300000000003</v>
      </c>
      <c r="F60" s="80"/>
      <c r="G60" s="80">
        <f>G55</f>
        <v>0</v>
      </c>
      <c r="H60" s="80"/>
      <c r="I60" s="20">
        <f>A60-C60</f>
        <v>8235.6999999999971</v>
      </c>
    </row>
    <row r="62" spans="1:10" ht="21" customHeight="1" x14ac:dyDescent="0.3">
      <c r="A62" s="12" t="s">
        <v>47</v>
      </c>
      <c r="B62" s="13"/>
      <c r="C62" s="14" t="s">
        <v>48</v>
      </c>
      <c r="D62" s="12"/>
      <c r="E62" s="12" t="s">
        <v>49</v>
      </c>
      <c r="F62" s="12"/>
      <c r="G62" s="12" t="s">
        <v>50</v>
      </c>
      <c r="H62" s="12"/>
      <c r="I62" s="13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B8:B11"/>
    <mergeCell ref="B13:B14"/>
    <mergeCell ref="B16:B21"/>
    <mergeCell ref="B23:B25"/>
    <mergeCell ref="B27:B28"/>
    <mergeCell ref="B30:B33"/>
    <mergeCell ref="B35:B38"/>
    <mergeCell ref="B40:B41"/>
    <mergeCell ref="B43:B45"/>
    <mergeCell ref="A60:B60"/>
    <mergeCell ref="C60:D60"/>
    <mergeCell ref="E60:F60"/>
    <mergeCell ref="G60:H60"/>
    <mergeCell ref="A6:A7"/>
    <mergeCell ref="A8:A11"/>
    <mergeCell ref="A13:A14"/>
    <mergeCell ref="A16:A21"/>
    <mergeCell ref="A23:A25"/>
    <mergeCell ref="A27:A28"/>
    <mergeCell ref="A30:A33"/>
    <mergeCell ref="A35:A38"/>
    <mergeCell ref="A40:A41"/>
    <mergeCell ref="A43:A45"/>
    <mergeCell ref="A47:A53"/>
    <mergeCell ref="B6:B7"/>
    <mergeCell ref="B47:B53"/>
    <mergeCell ref="C8:C11"/>
    <mergeCell ref="C13:C14"/>
    <mergeCell ref="C16:C21"/>
    <mergeCell ref="C23:C25"/>
    <mergeCell ref="C27:C28"/>
    <mergeCell ref="C30:C33"/>
    <mergeCell ref="C35:C38"/>
    <mergeCell ref="C40:C41"/>
    <mergeCell ref="C43:C45"/>
    <mergeCell ref="C47:C53"/>
    <mergeCell ref="D8:D11"/>
    <mergeCell ref="D13:D14"/>
    <mergeCell ref="D16:D21"/>
    <mergeCell ref="D23:D25"/>
    <mergeCell ref="D27:D28"/>
    <mergeCell ref="D30:D33"/>
    <mergeCell ref="D35:D38"/>
    <mergeCell ref="D40:D41"/>
    <mergeCell ref="D43:D45"/>
    <mergeCell ref="D47:D53"/>
    <mergeCell ref="E8:E11"/>
    <mergeCell ref="E13:E14"/>
    <mergeCell ref="E16:E21"/>
    <mergeCell ref="E23:E25"/>
    <mergeCell ref="E27:E28"/>
    <mergeCell ref="E30:E33"/>
    <mergeCell ref="E35:E38"/>
    <mergeCell ref="E40:E41"/>
    <mergeCell ref="E43:E45"/>
    <mergeCell ref="E47:E53"/>
    <mergeCell ref="J43:J46"/>
    <mergeCell ref="J47:J54"/>
    <mergeCell ref="H4:I5"/>
    <mergeCell ref="J23:J26"/>
    <mergeCell ref="J27:J29"/>
    <mergeCell ref="J30:J34"/>
    <mergeCell ref="J35:J39"/>
    <mergeCell ref="J40:J42"/>
    <mergeCell ref="J4:J5"/>
    <mergeCell ref="J6:J7"/>
    <mergeCell ref="J8:J12"/>
    <mergeCell ref="J13:J15"/>
    <mergeCell ref="J16:J22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5BE57-C465-43D0-8030-C3042D3688DA}">
  <sheetPr>
    <pageSetUpPr fitToPage="1"/>
  </sheetPr>
  <dimension ref="A3:K44"/>
  <sheetViews>
    <sheetView tabSelected="1" topLeftCell="A22" workbookViewId="0">
      <selection activeCell="F36" sqref="F36:G36"/>
    </sheetView>
  </sheetViews>
  <sheetFormatPr defaultColWidth="9" defaultRowHeight="13.5" x14ac:dyDescent="0.3"/>
  <cols>
    <col min="1" max="1" width="1.46484375" style="28" customWidth="1"/>
    <col min="2" max="3" width="2.265625" style="28" customWidth="1"/>
    <col min="4" max="4" width="12.1328125" style="28" customWidth="1"/>
    <col min="5" max="5" width="0.86328125" style="28" customWidth="1"/>
    <col min="6" max="6" width="18" style="28" customWidth="1"/>
    <col min="7" max="7" width="11.59765625" style="28" customWidth="1"/>
    <col min="8" max="8" width="11.1328125" style="28" customWidth="1"/>
    <col min="9" max="9" width="1" style="28" customWidth="1"/>
    <col min="10" max="10" width="11.86328125" style="28" customWidth="1"/>
    <col min="11" max="11" width="20.86328125" style="28" customWidth="1"/>
    <col min="12" max="16384" width="9" style="28"/>
  </cols>
  <sheetData>
    <row r="3" spans="2:11" ht="17.649999999999999" x14ac:dyDescent="0.3">
      <c r="B3" s="84" t="s">
        <v>63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00000000000001" customHeight="1" x14ac:dyDescent="0.3"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2:11" ht="20.100000000000001" customHeight="1" x14ac:dyDescent="0.3">
      <c r="B5" s="31"/>
      <c r="C5" s="32"/>
      <c r="D5" s="33" t="s">
        <v>64</v>
      </c>
      <c r="E5" s="33"/>
      <c r="F5" s="95" t="s">
        <v>65</v>
      </c>
      <c r="G5" s="95"/>
      <c r="H5" s="33" t="s">
        <v>66</v>
      </c>
      <c r="I5" s="32"/>
      <c r="J5" s="95" t="s">
        <v>99</v>
      </c>
      <c r="K5" s="96"/>
    </row>
    <row r="6" spans="2:11" ht="20.100000000000001" customHeight="1" x14ac:dyDescent="0.3">
      <c r="B6" s="34"/>
      <c r="C6" s="35"/>
      <c r="D6" s="36" t="s">
        <v>67</v>
      </c>
      <c r="E6" s="36"/>
      <c r="F6" s="93" t="s">
        <v>68</v>
      </c>
      <c r="G6" s="93"/>
      <c r="H6" s="36" t="s">
        <v>69</v>
      </c>
      <c r="I6" s="35"/>
      <c r="J6" s="93" t="s">
        <v>70</v>
      </c>
      <c r="K6" s="94"/>
    </row>
    <row r="7" spans="2:11" ht="20.100000000000001" customHeight="1" x14ac:dyDescent="0.3">
      <c r="B7" s="34"/>
      <c r="C7" s="35"/>
      <c r="D7" s="36" t="s">
        <v>71</v>
      </c>
      <c r="E7" s="36"/>
      <c r="F7" s="92" t="s">
        <v>97</v>
      </c>
      <c r="G7" s="93"/>
      <c r="H7" s="36" t="s">
        <v>72</v>
      </c>
      <c r="I7" s="35"/>
      <c r="J7" s="93">
        <v>5.31</v>
      </c>
      <c r="K7" s="94"/>
    </row>
    <row r="8" spans="2:11" ht="20.100000000000001" customHeight="1" x14ac:dyDescent="0.3">
      <c r="B8" s="37"/>
      <c r="C8" s="38"/>
      <c r="D8" s="39"/>
      <c r="E8" s="39"/>
      <c r="F8" s="40"/>
      <c r="G8" s="40"/>
      <c r="H8" s="39" t="s">
        <v>73</v>
      </c>
      <c r="I8" s="38"/>
      <c r="J8" s="97" t="s">
        <v>98</v>
      </c>
      <c r="K8" s="98"/>
    </row>
    <row r="9" spans="2:11" ht="20.100000000000001" customHeight="1" x14ac:dyDescent="0.3">
      <c r="B9" s="35"/>
      <c r="C9" s="35"/>
      <c r="D9" s="35"/>
      <c r="E9" s="35"/>
      <c r="F9" s="35"/>
      <c r="G9" s="35"/>
      <c r="H9" s="35"/>
      <c r="I9" s="35"/>
      <c r="J9" s="35"/>
      <c r="K9" s="35"/>
    </row>
    <row r="10" spans="2:11" ht="20.100000000000001" customHeight="1" x14ac:dyDescent="0.3">
      <c r="B10" s="99" t="s">
        <v>1</v>
      </c>
      <c r="C10" s="100"/>
      <c r="D10" s="41" t="s">
        <v>74</v>
      </c>
      <c r="E10" s="99" t="s">
        <v>75</v>
      </c>
      <c r="F10" s="100"/>
      <c r="G10" s="42" t="s">
        <v>76</v>
      </c>
      <c r="H10" s="43" t="s">
        <v>77</v>
      </c>
      <c r="I10" s="99" t="s">
        <v>78</v>
      </c>
      <c r="J10" s="100"/>
      <c r="K10" s="42" t="s">
        <v>79</v>
      </c>
    </row>
    <row r="11" spans="2:11" ht="20.100000000000001" customHeight="1" x14ac:dyDescent="0.3">
      <c r="B11" s="101">
        <v>1</v>
      </c>
      <c r="C11" s="102"/>
      <c r="D11" s="105" t="s">
        <v>80</v>
      </c>
      <c r="E11" s="101" t="s">
        <v>81</v>
      </c>
      <c r="F11" s="102"/>
      <c r="G11" s="44">
        <v>0</v>
      </c>
      <c r="H11" s="44"/>
      <c r="I11" s="103"/>
      <c r="J11" s="104"/>
      <c r="K11" s="45" t="s">
        <v>82</v>
      </c>
    </row>
    <row r="12" spans="2:11" ht="23" customHeight="1" x14ac:dyDescent="0.3">
      <c r="B12" s="101">
        <v>2</v>
      </c>
      <c r="C12" s="102"/>
      <c r="D12" s="106"/>
      <c r="E12" s="114" t="s">
        <v>83</v>
      </c>
      <c r="F12" s="115"/>
      <c r="G12" s="44">
        <v>101.45</v>
      </c>
      <c r="H12" s="44">
        <v>101.45</v>
      </c>
      <c r="I12" s="103"/>
      <c r="J12" s="104"/>
      <c r="K12" s="45" t="s">
        <v>102</v>
      </c>
    </row>
    <row r="13" spans="2:11" ht="23" customHeight="1" x14ac:dyDescent="0.3">
      <c r="B13" s="54"/>
      <c r="C13" s="55"/>
      <c r="D13" s="106"/>
      <c r="E13" s="116"/>
      <c r="F13" s="117"/>
      <c r="G13" s="44"/>
      <c r="H13" s="44"/>
      <c r="I13" s="56"/>
      <c r="J13" s="57"/>
      <c r="K13" s="45"/>
    </row>
    <row r="14" spans="2:11" ht="23" customHeight="1" x14ac:dyDescent="0.3">
      <c r="B14" s="54"/>
      <c r="C14" s="55"/>
      <c r="D14" s="106"/>
      <c r="E14" s="118"/>
      <c r="F14" s="119"/>
      <c r="G14" s="44"/>
      <c r="H14" s="44"/>
      <c r="I14" s="56"/>
      <c r="J14" s="57"/>
      <c r="K14" s="45"/>
    </row>
    <row r="15" spans="2:11" ht="20.100000000000001" customHeight="1" x14ac:dyDescent="0.3">
      <c r="B15" s="101">
        <v>3</v>
      </c>
      <c r="C15" s="102"/>
      <c r="D15" s="106"/>
      <c r="E15" s="101" t="s">
        <v>84</v>
      </c>
      <c r="F15" s="102"/>
      <c r="G15" s="44">
        <v>0</v>
      </c>
      <c r="H15" s="44"/>
      <c r="I15" s="103"/>
      <c r="J15" s="104"/>
      <c r="K15" s="45" t="s">
        <v>82</v>
      </c>
    </row>
    <row r="16" spans="2:11" ht="20.100000000000001" customHeight="1" x14ac:dyDescent="0.3">
      <c r="B16" s="101">
        <v>4</v>
      </c>
      <c r="C16" s="102"/>
      <c r="D16" s="106"/>
      <c r="E16" s="114" t="s">
        <v>85</v>
      </c>
      <c r="F16" s="115"/>
      <c r="G16" s="44">
        <v>128</v>
      </c>
      <c r="H16" s="44">
        <v>128</v>
      </c>
      <c r="I16" s="103"/>
      <c r="J16" s="104"/>
      <c r="K16" s="45" t="s">
        <v>100</v>
      </c>
    </row>
    <row r="17" spans="1:11" ht="20.100000000000001" customHeight="1" x14ac:dyDescent="0.3">
      <c r="B17" s="54"/>
      <c r="C17" s="55"/>
      <c r="D17" s="106"/>
      <c r="E17" s="116"/>
      <c r="F17" s="117"/>
      <c r="G17" s="44"/>
      <c r="H17" s="44"/>
      <c r="I17" s="56"/>
      <c r="J17" s="57"/>
      <c r="K17" s="45"/>
    </row>
    <row r="18" spans="1:11" ht="20.100000000000001" customHeight="1" x14ac:dyDescent="0.3">
      <c r="B18" s="54"/>
      <c r="C18" s="55"/>
      <c r="D18" s="106"/>
      <c r="E18" s="116"/>
      <c r="F18" s="117"/>
      <c r="G18" s="44"/>
      <c r="H18" s="44"/>
      <c r="I18" s="56"/>
      <c r="J18" s="57"/>
      <c r="K18" s="45"/>
    </row>
    <row r="19" spans="1:11" ht="20.100000000000001" customHeight="1" x14ac:dyDescent="0.3">
      <c r="B19" s="54"/>
      <c r="C19" s="55"/>
      <c r="D19" s="106"/>
      <c r="E19" s="116"/>
      <c r="F19" s="117"/>
      <c r="G19" s="44"/>
      <c r="H19" s="44"/>
      <c r="I19" s="56"/>
      <c r="J19" s="57"/>
      <c r="K19" s="45"/>
    </row>
    <row r="20" spans="1:11" ht="20.100000000000001" customHeight="1" x14ac:dyDescent="0.3">
      <c r="B20" s="54"/>
      <c r="C20" s="55"/>
      <c r="D20" s="107"/>
      <c r="E20" s="118"/>
      <c r="F20" s="119"/>
      <c r="G20" s="44"/>
      <c r="H20" s="44"/>
      <c r="I20" s="56"/>
      <c r="J20" s="57"/>
      <c r="K20" s="45"/>
    </row>
    <row r="21" spans="1:11" ht="20.100000000000001" customHeight="1" x14ac:dyDescent="0.3">
      <c r="B21" s="101">
        <v>5</v>
      </c>
      <c r="C21" s="102"/>
      <c r="D21" s="105" t="s">
        <v>39</v>
      </c>
      <c r="E21" s="108" t="s">
        <v>86</v>
      </c>
      <c r="F21" s="108"/>
      <c r="G21" s="44">
        <v>0</v>
      </c>
      <c r="H21" s="44"/>
      <c r="I21" s="103"/>
      <c r="J21" s="104"/>
      <c r="K21" s="45"/>
    </row>
    <row r="22" spans="1:11" ht="20.100000000000001" customHeight="1" x14ac:dyDescent="0.3">
      <c r="B22" s="101">
        <v>6</v>
      </c>
      <c r="C22" s="102"/>
      <c r="D22" s="106"/>
      <c r="E22" s="108"/>
      <c r="F22" s="108"/>
      <c r="G22" s="44">
        <v>0</v>
      </c>
      <c r="H22" s="44"/>
      <c r="I22" s="103"/>
      <c r="J22" s="104"/>
      <c r="K22" s="45"/>
    </row>
    <row r="23" spans="1:11" ht="20.100000000000001" customHeight="1" x14ac:dyDescent="0.3">
      <c r="B23" s="101">
        <v>7</v>
      </c>
      <c r="C23" s="102"/>
      <c r="D23" s="107"/>
      <c r="E23" s="108"/>
      <c r="F23" s="108"/>
      <c r="G23" s="44">
        <v>0</v>
      </c>
      <c r="H23" s="44"/>
      <c r="I23" s="103"/>
      <c r="J23" s="104"/>
      <c r="K23" s="45"/>
    </row>
    <row r="24" spans="1:11" ht="20.100000000000001" customHeight="1" x14ac:dyDescent="0.3">
      <c r="B24" s="99" t="s">
        <v>41</v>
      </c>
      <c r="C24" s="109"/>
      <c r="D24" s="109"/>
      <c r="E24" s="109"/>
      <c r="F24" s="100"/>
      <c r="G24" s="46">
        <f>SUM(G11:G23)</f>
        <v>229.45</v>
      </c>
      <c r="H24" s="46">
        <f>SUM(H11:H23)</f>
        <v>229.45</v>
      </c>
      <c r="I24" s="110">
        <f>SUM(I11:J23)</f>
        <v>0</v>
      </c>
      <c r="J24" s="111"/>
      <c r="K24" s="47"/>
    </row>
    <row r="25" spans="1:11" ht="20.100000000000001" customHeight="1" x14ac:dyDescent="0.3">
      <c r="B25" s="35"/>
      <c r="C25" s="35"/>
      <c r="D25" s="35"/>
      <c r="E25" s="35"/>
      <c r="F25" s="35"/>
      <c r="G25" s="35"/>
      <c r="H25" s="35"/>
      <c r="I25" s="35"/>
      <c r="J25" s="48"/>
      <c r="K25" s="35"/>
    </row>
    <row r="26" spans="1:11" ht="20.100000000000001" customHeight="1" x14ac:dyDescent="0.3">
      <c r="B26" s="112" t="s">
        <v>77</v>
      </c>
      <c r="C26" s="112"/>
      <c r="D26" s="112"/>
      <c r="E26" s="112"/>
      <c r="F26" s="112"/>
      <c r="G26" s="112" t="s">
        <v>87</v>
      </c>
      <c r="H26" s="112"/>
      <c r="I26" s="112"/>
      <c r="J26" s="112"/>
      <c r="K26" s="42" t="s">
        <v>88</v>
      </c>
    </row>
    <row r="27" spans="1:11" ht="20.100000000000001" customHeight="1" x14ac:dyDescent="0.3">
      <c r="B27" s="113">
        <f>H24</f>
        <v>229.45</v>
      </c>
      <c r="C27" s="113"/>
      <c r="D27" s="113"/>
      <c r="E27" s="113"/>
      <c r="F27" s="113"/>
      <c r="G27" s="113">
        <f>I24</f>
        <v>0</v>
      </c>
      <c r="H27" s="113"/>
      <c r="I27" s="113"/>
      <c r="J27" s="113"/>
      <c r="K27" s="49">
        <f>SUM(B27:J27)</f>
        <v>229.45</v>
      </c>
    </row>
    <row r="28" spans="1:11" ht="20.100000000000001" customHeight="1" x14ac:dyDescent="0.3"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ht="20.100000000000001" customHeight="1" x14ac:dyDescent="0.3">
      <c r="B29" s="35" t="s">
        <v>89</v>
      </c>
      <c r="C29" s="35"/>
      <c r="D29" s="35"/>
      <c r="E29" s="35"/>
      <c r="F29" s="35" t="s">
        <v>48</v>
      </c>
      <c r="G29" s="35" t="s">
        <v>90</v>
      </c>
      <c r="H29" s="35"/>
      <c r="I29" s="35"/>
      <c r="J29" s="35" t="s">
        <v>50</v>
      </c>
      <c r="K29" s="35"/>
    </row>
    <row r="32" spans="1:11" ht="17.649999999999999" x14ac:dyDescent="0.3">
      <c r="A32" s="84" t="s">
        <v>91</v>
      </c>
      <c r="B32" s="84"/>
      <c r="C32" s="84"/>
      <c r="D32" s="84"/>
      <c r="E32" s="84"/>
      <c r="F32" s="84"/>
      <c r="G32" s="84"/>
      <c r="H32" s="84"/>
      <c r="I32" s="84"/>
      <c r="J32" s="84"/>
      <c r="K32" s="84"/>
    </row>
    <row r="34" spans="2:11" ht="20.100000000000001" customHeight="1" x14ac:dyDescent="0.3">
      <c r="B34" s="31"/>
      <c r="C34" s="32"/>
      <c r="D34" s="33" t="s">
        <v>64</v>
      </c>
      <c r="E34" s="33"/>
      <c r="F34" s="95" t="str">
        <f>F5</f>
        <v>王凤雨</v>
      </c>
      <c r="G34" s="95"/>
      <c r="H34" s="33" t="s">
        <v>66</v>
      </c>
      <c r="I34" s="32"/>
      <c r="J34" s="95" t="str">
        <f>J5</f>
        <v>经理</v>
      </c>
      <c r="K34" s="96"/>
    </row>
    <row r="35" spans="2:11" ht="20.100000000000001" customHeight="1" x14ac:dyDescent="0.3">
      <c r="B35" s="34"/>
      <c r="C35" s="35"/>
      <c r="D35" s="36" t="s">
        <v>67</v>
      </c>
      <c r="E35" s="36"/>
      <c r="F35" s="93" t="str">
        <f>F6</f>
        <v>北京</v>
      </c>
      <c r="G35" s="93"/>
      <c r="H35" s="36" t="s">
        <v>69</v>
      </c>
      <c r="I35" s="35"/>
      <c r="J35" s="93" t="str">
        <f>J6</f>
        <v>企划活动部</v>
      </c>
      <c r="K35" s="94"/>
    </row>
    <row r="36" spans="2:11" ht="20.100000000000001" customHeight="1" x14ac:dyDescent="0.3">
      <c r="B36" s="34"/>
      <c r="C36" s="35"/>
      <c r="D36" s="36" t="s">
        <v>71</v>
      </c>
      <c r="E36" s="36"/>
      <c r="F36" s="92" t="str">
        <f>F7</f>
        <v>2021/5/25-28</v>
      </c>
      <c r="G36" s="93"/>
      <c r="H36" s="36" t="s">
        <v>72</v>
      </c>
      <c r="I36" s="35"/>
      <c r="J36" s="93">
        <f>J7</f>
        <v>5.31</v>
      </c>
      <c r="K36" s="94"/>
    </row>
    <row r="37" spans="2:11" ht="20.100000000000001" customHeight="1" x14ac:dyDescent="0.3">
      <c r="B37" s="37"/>
      <c r="C37" s="38"/>
      <c r="D37" s="39"/>
      <c r="E37" s="39"/>
      <c r="F37" s="40"/>
      <c r="G37" s="40"/>
      <c r="H37" s="39" t="s">
        <v>73</v>
      </c>
      <c r="I37" s="38"/>
      <c r="J37" s="97" t="str">
        <f>J8</f>
        <v>HMZA-210525-QSK690</v>
      </c>
      <c r="K37" s="98"/>
    </row>
    <row r="38" spans="2:11" ht="20.100000000000001" customHeight="1" x14ac:dyDescent="0.3"/>
    <row r="39" spans="2:11" ht="20.100000000000001" customHeight="1" x14ac:dyDescent="0.3">
      <c r="B39" s="108"/>
      <c r="C39" s="108"/>
      <c r="D39" s="50" t="s">
        <v>92</v>
      </c>
      <c r="E39" s="108" t="s">
        <v>93</v>
      </c>
      <c r="F39" s="108"/>
      <c r="G39" s="44" t="s">
        <v>94</v>
      </c>
      <c r="H39" s="44" t="s">
        <v>95</v>
      </c>
      <c r="I39" s="120" t="s">
        <v>41</v>
      </c>
      <c r="J39" s="120"/>
      <c r="K39" s="51" t="s">
        <v>79</v>
      </c>
    </row>
    <row r="40" spans="2:11" ht="20.100000000000001" customHeight="1" x14ac:dyDescent="0.3">
      <c r="B40" s="108">
        <v>1</v>
      </c>
      <c r="C40" s="108"/>
      <c r="D40" s="52" t="s">
        <v>103</v>
      </c>
      <c r="E40" s="108" t="s">
        <v>96</v>
      </c>
      <c r="F40" s="108"/>
      <c r="G40" s="44">
        <v>100</v>
      </c>
      <c r="H40" s="44">
        <v>4</v>
      </c>
      <c r="I40" s="103">
        <f>G40*H40</f>
        <v>400</v>
      </c>
      <c r="J40" s="104"/>
      <c r="K40" s="53"/>
    </row>
    <row r="41" spans="2:11" ht="20.100000000000001" customHeight="1" x14ac:dyDescent="0.3">
      <c r="B41" s="121">
        <v>2</v>
      </c>
      <c r="C41" s="121"/>
      <c r="D41" s="52"/>
      <c r="E41" s="121"/>
      <c r="F41" s="121"/>
      <c r="G41" s="58">
        <v>200</v>
      </c>
      <c r="H41" s="58">
        <v>0</v>
      </c>
      <c r="I41" s="122">
        <f t="shared" ref="I41:I42" si="0">G41*H41</f>
        <v>0</v>
      </c>
      <c r="J41" s="123"/>
      <c r="K41" s="53"/>
    </row>
    <row r="42" spans="2:11" ht="20.100000000000001" customHeight="1" x14ac:dyDescent="0.3">
      <c r="B42" s="108">
        <v>3</v>
      </c>
      <c r="C42" s="108"/>
      <c r="D42" s="52"/>
      <c r="E42" s="108"/>
      <c r="F42" s="108"/>
      <c r="G42" s="44">
        <v>0</v>
      </c>
      <c r="H42" s="44">
        <v>0</v>
      </c>
      <c r="I42" s="103">
        <f t="shared" si="0"/>
        <v>0</v>
      </c>
      <c r="J42" s="104"/>
      <c r="K42" s="53"/>
    </row>
    <row r="43" spans="2:11" ht="20.100000000000001" customHeight="1" x14ac:dyDescent="0.3">
      <c r="B43" s="99" t="s">
        <v>41</v>
      </c>
      <c r="C43" s="109"/>
      <c r="D43" s="109"/>
      <c r="E43" s="109"/>
      <c r="F43" s="100"/>
      <c r="G43" s="46"/>
      <c r="H43" s="46">
        <f>SUM(H25:H42)</f>
        <v>4</v>
      </c>
      <c r="I43" s="110">
        <f>SUM(I40:J42)</f>
        <v>400</v>
      </c>
      <c r="J43" s="111"/>
      <c r="K43" s="47"/>
    </row>
    <row r="44" spans="2:11" ht="20.100000000000001" customHeight="1" x14ac:dyDescent="0.3">
      <c r="B44" s="35" t="s">
        <v>89</v>
      </c>
      <c r="C44" s="35"/>
      <c r="D44" s="35"/>
      <c r="E44" s="35"/>
      <c r="F44" s="35" t="s">
        <v>48</v>
      </c>
      <c r="G44" s="35" t="s">
        <v>90</v>
      </c>
      <c r="H44" s="35"/>
      <c r="I44" s="35"/>
      <c r="J44" s="35" t="s">
        <v>50</v>
      </c>
      <c r="K44" s="35"/>
    </row>
  </sheetData>
  <mergeCells count="59">
    <mergeCell ref="B43:F43"/>
    <mergeCell ref="I43:J43"/>
    <mergeCell ref="D11:D20"/>
    <mergeCell ref="E16:F20"/>
    <mergeCell ref="E12:F14"/>
    <mergeCell ref="B42:C42"/>
    <mergeCell ref="E42:F42"/>
    <mergeCell ref="I42:J42"/>
    <mergeCell ref="J37:K37"/>
    <mergeCell ref="B39:C39"/>
    <mergeCell ref="E39:F39"/>
    <mergeCell ref="I39:J39"/>
    <mergeCell ref="B40:C40"/>
    <mergeCell ref="E40:F40"/>
    <mergeCell ref="I40:J40"/>
    <mergeCell ref="A32:K32"/>
    <mergeCell ref="F34:G34"/>
    <mergeCell ref="J34:K34"/>
    <mergeCell ref="F35:G35"/>
    <mergeCell ref="J35:K35"/>
    <mergeCell ref="F36:G36"/>
    <mergeCell ref="J36:K36"/>
    <mergeCell ref="B24:F24"/>
    <mergeCell ref="I24:J24"/>
    <mergeCell ref="B26:F26"/>
    <mergeCell ref="G26:J26"/>
    <mergeCell ref="B27:F27"/>
    <mergeCell ref="G27:J27"/>
    <mergeCell ref="B21:C21"/>
    <mergeCell ref="D21:D23"/>
    <mergeCell ref="E21:F21"/>
    <mergeCell ref="I21:J21"/>
    <mergeCell ref="B22:C22"/>
    <mergeCell ref="E22:F22"/>
    <mergeCell ref="I22:J22"/>
    <mergeCell ref="B23:C23"/>
    <mergeCell ref="E23:F23"/>
    <mergeCell ref="I23:J23"/>
    <mergeCell ref="I12:J12"/>
    <mergeCell ref="B15:C15"/>
    <mergeCell ref="E15:F15"/>
    <mergeCell ref="I15:J15"/>
    <mergeCell ref="B16:C16"/>
    <mergeCell ref="I16:J16"/>
    <mergeCell ref="B12:C12"/>
    <mergeCell ref="J8:K8"/>
    <mergeCell ref="B10:C10"/>
    <mergeCell ref="E10:F10"/>
    <mergeCell ref="I10:J10"/>
    <mergeCell ref="B11:C11"/>
    <mergeCell ref="E11:F11"/>
    <mergeCell ref="I11:J11"/>
    <mergeCell ref="F7:G7"/>
    <mergeCell ref="J7:K7"/>
    <mergeCell ref="B3:K3"/>
    <mergeCell ref="F5:G5"/>
    <mergeCell ref="J5:K5"/>
    <mergeCell ref="F6:G6"/>
    <mergeCell ref="J6:K6"/>
  </mergeCells>
  <phoneticPr fontId="9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2021-06-02T03:15:19Z</cp:lastPrinted>
  <dcterms:created xsi:type="dcterms:W3CDTF">2014-04-15T08:52:00Z</dcterms:created>
  <dcterms:modified xsi:type="dcterms:W3CDTF">2021-06-02T03:17:25Z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