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<sst xmlns="http://schemas.openxmlformats.org/spreadsheetml/2006/main" count="113" uniqueCount="93">
  <si>
    <t>【借款报销单】</t>
  </si>
  <si>
    <t>团号：HMJB-190620-ANS294</t>
  </si>
  <si>
    <t>会议日期：6月20日-23日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</si>
  <si>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</si>
  <si>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</si>
  <si>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</si>
  <si>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</si>
  <si>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</si>
  <si>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</si>
  <si>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</si>
  <si>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</si>
  <si>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</si>
  <si>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</si>
  <si>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</si>
  <si>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</si>
  <si>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</si>
  <si>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</si>
  <si>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</si>
  <si>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</si>
  <si>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</si>
  <si>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</si>
  <si>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</si>
  <si>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</si>
  <si>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</si>
  <si>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</si>
  <si>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</si>
  <si>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</si>
  <si>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</si>
  <si>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</si>
  <si>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</si>
  <si>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</si>
  <si>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</si>
  <si>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</si>
  <si>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</si>
  <si>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</si>
  <si>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</si>
  <si>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</si>
  <si>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</si>
  <si>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</si>
  <si>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</si>
  <si>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</si>
  <si>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</si>
  <si>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客户外出用餐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</si>
  <si>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</si>
  <si>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</si>
  <si>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</si>
  <si>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</si>
  <si>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</si>
  <si>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</si>
  <si>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</si>
  <si>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</si>
  <si>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</si>
  <si>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</si>
  <si>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</si>
  <si>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</si>
  <si>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</si>
  <si>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</si>
  <si>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</si>
  <si>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客户助理</t>
  </si>
  <si>
    <t>发生地:</t>
  </si>
  <si>
    <t>北京</t>
  </si>
  <si>
    <t>部门:</t>
  </si>
  <si>
    <t>医药2部B组</t>
  </si>
  <si>
    <t>发生日期:</t>
  </si>
  <si>
    <t>报销日期:</t>
  </si>
  <si>
    <t>团号:</t>
  </si>
  <si>
    <t>HMJB-190530-ANS293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</si>
  <si>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</si>
  <si>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</si>
  <si>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</si>
  <si>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</si>
  <si>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</si>
  <si>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</si>
  <si>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</si>
  <si>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</si>
  <si>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</si>
  <si>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</si>
  <si>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</si>
  <si>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</si>
  <si>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</si>
  <si>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</si>
  <si>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</si>
  <si>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</si>
  <si>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报销人:宋净菲</t>
  </si>
  <si>
    <t>合规:</t>
  </si>
  <si>
    <t>【员工上会补助统计单】</t>
  </si>
  <si>
    <t>出差城市</t>
  </si>
  <si>
    <t>出差起止日期</t>
  </si>
  <si>
    <t>每天金额</t>
  </si>
  <si>
    <t>天数</t>
  </si>
  <si>
    <t>平日</t>
  </si>
  <si>
    <t>周末</t>
  </si>
  <si>
    <t>报销人: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</si>
</sst>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workbookViewId="0">
      <selection activeCell="C61" sqref="C61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1.9833333333333" customWidth="1"/>
    <col min="8" max="8" width="11.9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5622</v>
      </c>
      <c r="G45" s="68">
        <v>0</v>
      </c>
      <c r="H45" s="68">
        <f>F45+G45</f>
        <v>5622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5622</v>
      </c>
      <c r="G52" s="72">
        <f t="shared" ref="G52:H52" si="21">SUM(G45:G51)</f>
        <v>0</v>
      </c>
      <c r="H52" s="72">
        <f t="shared" si="21"/>
        <v>5622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5622</v>
      </c>
      <c r="G53" s="72">
        <f t="shared" si="22"/>
        <v>0</v>
      </c>
      <c r="H53" s="72">
        <f t="shared" si="22"/>
        <v>5622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5622</v>
      </c>
      <c r="D58" s="84"/>
      <c r="E58" s="84">
        <f>F53</f>
        <v>5622</v>
      </c>
      <c r="F58" s="84"/>
      <c r="G58" s="84">
        <f>G53</f>
        <v>0</v>
      </c>
      <c r="H58" s="84"/>
      <c r="I58" s="102">
        <f>A58-C58</f>
        <v>-5622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N28" sqref="N28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>
        <v>43615</v>
      </c>
      <c r="G7" s="11"/>
      <c r="H7" s="10" t="s">
        <v>64</v>
      </c>
      <c r="I7" s="39"/>
      <c r="J7" s="40">
        <v>43663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16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278.24</v>
      </c>
      <c r="H12" s="26">
        <f>G12</f>
        <v>278.24</v>
      </c>
      <c r="I12" s="43"/>
      <c r="J12" s="44"/>
      <c r="K12" s="45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230</v>
      </c>
      <c r="H13" s="26">
        <f>G13</f>
        <v>230</v>
      </c>
      <c r="I13" s="43"/>
      <c r="J13" s="44"/>
      <c r="K13" s="45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/>
      <c r="H14" s="26"/>
      <c r="I14" s="43"/>
      <c r="J14" s="44"/>
      <c r="K14" s="45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508.24</v>
      </c>
      <c r="H18" s="31">
        <f>SUM(H11:H17)</f>
        <v>508.24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508.24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508.24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7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8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9"/>
      <c r="J30" s="40"/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65</v>
      </c>
      <c r="I31" s="41"/>
      <c r="J31" s="51"/>
      <c r="K31" s="52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53" t="s">
        <v>72</v>
      </c>
    </row>
    <row r="34" ht="20.1" customHeight="1" spans="2:11">
      <c r="B34" s="28">
        <v>1</v>
      </c>
      <c r="C34" s="28"/>
      <c r="D34" s="33"/>
      <c r="E34" s="34"/>
      <c r="F34" s="28"/>
      <c r="G34" s="26"/>
      <c r="H34" s="26"/>
      <c r="I34" s="43">
        <f>G34*H34</f>
        <v>0</v>
      </c>
      <c r="J34" s="44"/>
      <c r="K34" s="54" t="s">
        <v>90</v>
      </c>
    </row>
    <row r="35" ht="20.1" customHeight="1" spans="2:11">
      <c r="B35" s="28">
        <v>2</v>
      </c>
      <c r="C35" s="28"/>
      <c r="D35" s="33"/>
      <c r="E35" s="34"/>
      <c r="F35" s="28"/>
      <c r="G35" s="26"/>
      <c r="H35" s="26"/>
      <c r="I35" s="43">
        <f>G35*H35</f>
        <v>0</v>
      </c>
      <c r="J35" s="44"/>
      <c r="K35" s="54" t="s">
        <v>91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7" t="s">
        <v>92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2019-07-17T11:12:52Z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