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mc:AlternateContent xmlns:mc="http://schemas.openxmlformats.org/markup-compatibility/2006">
    <mc:Choice Requires="x15">
      <x15ac:absPath xmlns:x15ac="http://schemas.microsoft.com/office/spreadsheetml/2010/11/ac" url="C:\Users\王凤雨\Desktop\"/>
    </mc:Choice>
  </mc:AlternateContent>
  <xr:revisionPtr revIDLastSave="0" documentId="13_ncr:1_{6048C901-A349-48E9-B858-3F8BDD23D9C3}" xr6:coauthVersionLast="47" xr6:coauthVersionMax="47" xr10:uidLastSave="{00000000-0000-0000-0000-000000000000}"/>
  <bookViews>
    <workbookView xWindow="-98" yWindow="-98" windowWidth="22695" windowHeight="14595" xr2:uid="{00000000-000D-0000-FFFF-FFFF00000000}"/>
  </bookViews>
  <sheets>
    <sheet name="活动报价-更新" sheetId="6" r:id="rId1"/>
    <sheet name="活动报价-投标报价0715" sheetId="7" r:id="rId2"/>
  </sheet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K216" i="6" l="1"/>
  <c r="K180" i="6"/>
  <c r="K44" i="6"/>
  <c r="K103" i="6"/>
  <c r="K119" i="6"/>
  <c r="K175" i="6"/>
  <c r="K176" i="6"/>
  <c r="K177"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21" i="6"/>
  <c r="K178" i="6"/>
  <c r="K179" i="6"/>
  <c r="K169" i="6"/>
  <c r="K160" i="6" l="1"/>
  <c r="K30" i="6"/>
  <c r="K31" i="6"/>
  <c r="K32" i="6"/>
  <c r="K117" i="6"/>
  <c r="K114" i="6"/>
  <c r="K115" i="6"/>
  <c r="K116" i="6"/>
  <c r="K118" i="6"/>
  <c r="K96" i="6"/>
  <c r="K97" i="6"/>
  <c r="K98" i="6"/>
  <c r="K99" i="6"/>
  <c r="K100" i="6"/>
  <c r="K163" i="6"/>
  <c r="K165" i="6"/>
  <c r="K167" i="6"/>
  <c r="K168" i="6"/>
  <c r="K170" i="6"/>
  <c r="K171" i="6"/>
  <c r="K205" i="6"/>
  <c r="K101" i="6"/>
  <c r="K38" i="6"/>
  <c r="K8" i="6"/>
  <c r="K9" i="6"/>
  <c r="K10" i="6"/>
  <c r="K11" i="6"/>
  <c r="K12" i="6"/>
  <c r="K13" i="6"/>
  <c r="K14" i="6"/>
  <c r="K15" i="6"/>
  <c r="K16" i="6"/>
  <c r="K17" i="6"/>
  <c r="K18" i="6"/>
  <c r="K19" i="6"/>
  <c r="K20" i="6"/>
  <c r="K21" i="6"/>
  <c r="K22" i="6"/>
  <c r="K23" i="6"/>
  <c r="K24" i="6"/>
  <c r="K25" i="6"/>
  <c r="K26" i="6"/>
  <c r="K27" i="6"/>
  <c r="K28" i="6"/>
  <c r="K29" i="6"/>
  <c r="K40" i="6"/>
  <c r="K72" i="6"/>
  <c r="K186" i="6"/>
  <c r="K187" i="6"/>
  <c r="K188" i="6"/>
  <c r="K189" i="6"/>
  <c r="K190" i="6"/>
  <c r="K191" i="6"/>
  <c r="K192" i="6"/>
  <c r="K193" i="6"/>
  <c r="K194" i="6"/>
  <c r="K195" i="6"/>
  <c r="K196" i="6"/>
  <c r="K197" i="6"/>
  <c r="K198" i="6"/>
  <c r="K199" i="6"/>
  <c r="K200" i="6"/>
  <c r="K201" i="6"/>
  <c r="K202" i="6"/>
  <c r="K203" i="6"/>
  <c r="K204" i="6"/>
  <c r="K206" i="6"/>
  <c r="K207" i="6"/>
  <c r="K208" i="6"/>
  <c r="K209" i="6"/>
  <c r="K210" i="6"/>
  <c r="K211" i="6"/>
  <c r="K212" i="6"/>
  <c r="K213" i="6"/>
  <c r="K214" i="6"/>
  <c r="K185" i="6"/>
  <c r="K68" i="6"/>
  <c r="K74" i="6"/>
  <c r="K73" i="6"/>
  <c r="K81" i="6"/>
  <c r="K80" i="6"/>
  <c r="K56" i="6"/>
  <c r="K86" i="6"/>
  <c r="K87" i="6"/>
  <c r="K88" i="6"/>
  <c r="K89" i="6"/>
  <c r="K90" i="6"/>
  <c r="K91" i="6"/>
  <c r="K71" i="6"/>
  <c r="K70" i="6"/>
  <c r="K69" i="6"/>
  <c r="K77" i="6"/>
  <c r="K76" i="6"/>
  <c r="K75" i="6"/>
  <c r="K83" i="6"/>
  <c r="K78" i="6"/>
  <c r="K79" i="6"/>
  <c r="K82" i="6"/>
  <c r="K84" i="6"/>
  <c r="K64" i="6"/>
  <c r="K63" i="6"/>
  <c r="K62" i="6"/>
  <c r="K67" i="6"/>
  <c r="K66" i="6"/>
  <c r="K65" i="6"/>
  <c r="K61" i="6"/>
  <c r="K60" i="6"/>
  <c r="K59" i="6"/>
  <c r="K58" i="6"/>
  <c r="K57" i="6"/>
  <c r="K55" i="6"/>
  <c r="K54" i="6"/>
  <c r="K53" i="6"/>
  <c r="K52" i="6"/>
  <c r="K51" i="6"/>
  <c r="K50" i="6"/>
  <c r="K49" i="6"/>
  <c r="K48" i="6"/>
  <c r="K47" i="6"/>
  <c r="K102" i="6"/>
  <c r="K215" i="6" l="1"/>
  <c r="K7" i="6"/>
  <c r="K33" i="6" s="1"/>
  <c r="K35" i="6" l="1"/>
  <c r="K43" i="6"/>
  <c r="K39" i="6"/>
  <c r="K41" i="6"/>
  <c r="K42" i="6"/>
  <c r="K174" i="6"/>
  <c r="K162" i="6" l="1"/>
  <c r="K172" i="6" s="1"/>
  <c r="K109" i="6"/>
  <c r="K85" i="6"/>
  <c r="K36" i="6"/>
  <c r="K37" i="6"/>
  <c r="K113" i="6"/>
  <c r="K106" i="6"/>
  <c r="K107" i="6"/>
  <c r="K108" i="6"/>
  <c r="K110" i="6"/>
  <c r="K111" i="6"/>
  <c r="K112" i="6"/>
  <c r="K95" i="6" l="1"/>
  <c r="K79" i="7" l="1"/>
  <c r="K78" i="7"/>
  <c r="K77" i="7"/>
  <c r="K76" i="7"/>
  <c r="K75" i="7"/>
  <c r="K74" i="7"/>
  <c r="K73" i="7"/>
  <c r="K72" i="7"/>
  <c r="K80" i="7" s="1"/>
  <c r="K69" i="7"/>
  <c r="K68" i="7"/>
  <c r="K70" i="7" s="1"/>
  <c r="K65" i="7"/>
  <c r="K64" i="7"/>
  <c r="K66" i="7" s="1"/>
  <c r="K61" i="7"/>
  <c r="K62" i="7" s="1"/>
  <c r="K60" i="7"/>
  <c r="K57" i="7"/>
  <c r="K56" i="7"/>
  <c r="K55" i="7"/>
  <c r="K54" i="7"/>
  <c r="K53" i="7"/>
  <c r="K52" i="7"/>
  <c r="K51" i="7"/>
  <c r="K50" i="7"/>
  <c r="K49" i="7"/>
  <c r="K48" i="7"/>
  <c r="K47" i="7"/>
  <c r="K46" i="7"/>
  <c r="K45" i="7"/>
  <c r="K58" i="7" s="1"/>
  <c r="K43" i="7"/>
  <c r="K42" i="7"/>
  <c r="K41" i="7"/>
  <c r="K40" i="7"/>
  <c r="K38" i="7"/>
  <c r="K37" i="7"/>
  <c r="K36" i="7"/>
  <c r="K35" i="7"/>
  <c r="K39" i="7" s="1"/>
  <c r="K32" i="7"/>
  <c r="K31" i="7"/>
  <c r="K30" i="7"/>
  <c r="K29" i="7"/>
  <c r="K23" i="7"/>
  <c r="K33" i="7" s="1"/>
  <c r="K20" i="7"/>
  <c r="K19" i="7"/>
  <c r="K18" i="7"/>
  <c r="K17" i="7"/>
  <c r="K16" i="7"/>
  <c r="K15" i="7"/>
  <c r="K14" i="7"/>
  <c r="K13" i="7"/>
  <c r="K12" i="7"/>
  <c r="K21" i="7" s="1"/>
  <c r="K11" i="7"/>
  <c r="K9" i="7"/>
  <c r="K7" i="7"/>
  <c r="K81" i="7" l="1"/>
  <c r="K83" i="7" l="1"/>
  <c r="K86" i="7" l="1"/>
  <c r="K87" i="7" s="1"/>
  <c r="K46" i="6" l="1"/>
  <c r="K93" i="6" s="1"/>
  <c r="K182" i="6" l="1"/>
  <c r="K104" i="6"/>
  <c r="K105" i="6"/>
  <c r="K183" i="6" l="1"/>
  <c r="K218" i="6" l="1"/>
  <c r="K221" i="6" l="1"/>
  <c r="K2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6" authorId="0" shapeId="0" xr:uid="{00000000-0006-0000-0000-000001000000}">
      <text>
        <r>
          <rPr>
            <sz val="9"/>
            <color indexed="81"/>
            <rFont val="宋体"/>
            <family val="3"/>
            <charset val="134"/>
          </rPr>
          <t>以实时查询机票价格填写报价，以实际预订价格为准</t>
        </r>
      </text>
    </comment>
    <comment ref="B167" authorId="0" shapeId="0" xr:uid="{9D0C3C99-D15E-4A26-876E-6C4B82FE85A4}">
      <text>
        <r>
          <rPr>
            <sz val="9"/>
            <color indexed="81"/>
            <rFont val="宋体"/>
            <family val="3"/>
            <charset val="134"/>
          </rPr>
          <t xml:space="preserve">注明保险类型及保额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6" authorId="0" shapeId="0" xr:uid="{1115A275-045C-4AEC-85B4-BF352B207DA9}">
      <text>
        <r>
          <rPr>
            <sz val="9"/>
            <color indexed="81"/>
            <rFont val="宋体"/>
            <family val="3"/>
            <charset val="134"/>
          </rPr>
          <t>以实时查询机票价格填写报价，以实际预订价格为准</t>
        </r>
      </text>
    </comment>
    <comment ref="B55" authorId="0" shapeId="0" xr:uid="{5F5BF705-FF49-4888-BF21-472A71161272}">
      <text>
        <r>
          <rPr>
            <sz val="9"/>
            <color indexed="81"/>
            <rFont val="宋体"/>
            <family val="3"/>
            <charset val="134"/>
          </rPr>
          <t xml:space="preserve">注明保险类型及保额
</t>
        </r>
      </text>
    </comment>
  </commentList>
</comments>
</file>

<file path=xl/sharedStrings.xml><?xml version="1.0" encoding="utf-8"?>
<sst xmlns="http://schemas.openxmlformats.org/spreadsheetml/2006/main" count="1525" uniqueCount="562">
  <si>
    <t>小计</t>
  </si>
  <si>
    <t xml:space="preserve">项目 </t>
  </si>
  <si>
    <t>项目明细</t>
  </si>
  <si>
    <t>数量</t>
  </si>
  <si>
    <t>备注</t>
  </si>
  <si>
    <t>以酒店实际费用为准</t>
    <phoneticPr fontId="13" type="noConversion"/>
  </si>
  <si>
    <t>报价有效期：</t>
    <phoneticPr fontId="13" type="noConversion"/>
  </si>
  <si>
    <t>酒店名称</t>
    <phoneticPr fontId="13" type="noConversion"/>
  </si>
  <si>
    <t>单位</t>
    <phoneticPr fontId="13" type="noConversion"/>
  </si>
  <si>
    <t>会议地点</t>
    <phoneticPr fontId="13" type="noConversion"/>
  </si>
  <si>
    <t>酒店住费用合计</t>
    <phoneticPr fontId="13" type="noConversion"/>
  </si>
  <si>
    <t>会议室费用合计</t>
    <phoneticPr fontId="13" type="noConversion"/>
  </si>
  <si>
    <t>用餐类别</t>
    <phoneticPr fontId="13" type="noConversion"/>
  </si>
  <si>
    <t>是否含早</t>
    <phoneticPr fontId="13" type="noConversion"/>
  </si>
  <si>
    <t>餐厅名称</t>
    <phoneticPr fontId="13" type="noConversion"/>
  </si>
  <si>
    <t>会议时长</t>
    <phoneticPr fontId="13" type="noConversion"/>
  </si>
  <si>
    <t>车辆用途</t>
    <phoneticPr fontId="13" type="noConversion"/>
  </si>
  <si>
    <t>用车费用合计</t>
    <phoneticPr fontId="13" type="noConversion"/>
  </si>
  <si>
    <t>意外保险</t>
    <phoneticPr fontId="13" type="noConversion"/>
  </si>
  <si>
    <t>往返城市</t>
    <phoneticPr fontId="13" type="noConversion"/>
  </si>
  <si>
    <t>机票费用合计</t>
    <phoneticPr fontId="13" type="noConversion"/>
  </si>
  <si>
    <t>火车费用合计</t>
    <phoneticPr fontId="13" type="noConversion"/>
  </si>
  <si>
    <t>门票费用合计</t>
    <phoneticPr fontId="13" type="noConversion"/>
  </si>
  <si>
    <t>乙方人员费用合计</t>
    <phoneticPr fontId="13" type="noConversion"/>
  </si>
  <si>
    <t>费用类别</t>
    <phoneticPr fontId="13" type="noConversion"/>
  </si>
  <si>
    <t>出行支持费用合计</t>
    <phoneticPr fontId="13" type="noConversion"/>
  </si>
  <si>
    <t>总计</t>
    <phoneticPr fontId="13" type="noConversion"/>
  </si>
  <si>
    <t>活动名称：</t>
    <phoneticPr fontId="13" type="noConversion"/>
  </si>
  <si>
    <t>甲方名称（必填）：</t>
    <phoneticPr fontId="13" type="noConversion"/>
  </si>
  <si>
    <t>活动时间：</t>
    <phoneticPr fontId="13" type="noConversion"/>
  </si>
  <si>
    <t>报价公司（必填）：</t>
    <phoneticPr fontId="13" type="noConversion"/>
  </si>
  <si>
    <t>报价人（姓名/联系方式）：</t>
    <rPh sb="5" eb="6">
      <t>yue</t>
    </rPh>
    <rPh sb="9" eb="10">
      <t>ren</t>
    </rPh>
    <phoneticPr fontId="13" type="noConversion"/>
  </si>
  <si>
    <t>备注： 
1） 为避免疑义，本报价需求仅作为我公司询价之目的，并非公开招标或邀请招标，亦不构成招标邀请函，不适用于《中华人民共同国招标投标法》的相关规定。供应商之报价并不代表取得我公司订单，但将视为甄选供应商的依据。
2） 为免争议，贵公司不得在未经我公司采购部授权之前，以任何形式提供服务或交付货物，对于未经授权所提供的服务或交付的货物亦不承担任何责任。
3） 我公司有权对供应商报价进行议价，且有权进一步要求供应商提供财务报表、商业资信报告等纳入评比范畴。同时，贵我双方同意我公司将不承担供应商在准备报价过程中由于成本投入而产生的成本费用。
4）对该报价产品及价格信息予以保密。</t>
    <phoneticPr fontId="13" type="noConversion"/>
  </si>
  <si>
    <t>活动人数：</t>
    <phoneticPr fontId="13" type="noConversion"/>
  </si>
  <si>
    <t>单价</t>
    <phoneticPr fontId="13" type="noConversion"/>
  </si>
  <si>
    <t>房间数</t>
    <phoneticPr fontId="13" type="noConversion"/>
  </si>
  <si>
    <t>会议支持</t>
    <phoneticPr fontId="13" type="noConversion"/>
  </si>
  <si>
    <t>入住天数</t>
    <phoneticPr fontId="13" type="noConversion"/>
  </si>
  <si>
    <t>其他费用合计</t>
    <phoneticPr fontId="13" type="noConversion"/>
  </si>
  <si>
    <t>间夜</t>
    <phoneticPr fontId="13" type="noConversion"/>
  </si>
  <si>
    <t>晚</t>
    <phoneticPr fontId="13" type="noConversion"/>
  </si>
  <si>
    <t>包含项目</t>
    <phoneticPr fontId="13" type="noConversion"/>
  </si>
  <si>
    <t>出发城市—到达城市</t>
    <phoneticPr fontId="13" type="noConversion"/>
  </si>
  <si>
    <t>车次</t>
    <phoneticPr fontId="13" type="noConversion"/>
  </si>
  <si>
    <t>席位</t>
    <phoneticPr fontId="13" type="noConversion"/>
  </si>
  <si>
    <t>可附加明细</t>
    <phoneticPr fontId="13" type="noConversion"/>
  </si>
  <si>
    <t>人员类别</t>
    <phoneticPr fontId="13" type="noConversion"/>
  </si>
  <si>
    <t>工作内容（本次活动所负责的内容）</t>
    <phoneticPr fontId="13" type="noConversion"/>
  </si>
  <si>
    <t>以实时查询机票价格填写报价，以实际预订价格为准</t>
    <phoneticPr fontId="13" type="noConversion"/>
  </si>
  <si>
    <t>会议室可容纳人数</t>
    <phoneticPr fontId="13" type="noConversion"/>
  </si>
  <si>
    <t>1-机票</t>
    <phoneticPr fontId="13" type="noConversion"/>
  </si>
  <si>
    <t>2-酒店</t>
    <phoneticPr fontId="13" type="noConversion"/>
  </si>
  <si>
    <t>3-用车</t>
    <phoneticPr fontId="13" type="noConversion"/>
  </si>
  <si>
    <t>4-餐饮</t>
    <phoneticPr fontId="13" type="noConversion"/>
  </si>
  <si>
    <t>7-其他项目</t>
    <phoneticPr fontId="13" type="noConversion"/>
  </si>
  <si>
    <t>8-会议室</t>
    <phoneticPr fontId="13" type="noConversion"/>
  </si>
  <si>
    <t>9-火车</t>
    <phoneticPr fontId="13" type="noConversion"/>
  </si>
  <si>
    <t>10-乙方人员</t>
    <phoneticPr fontId="13" type="noConversion"/>
  </si>
  <si>
    <t>发票税率（纸质发票税率）</t>
    <phoneticPr fontId="13" type="noConversion"/>
  </si>
  <si>
    <t>餐饮费用合计</t>
    <phoneticPr fontId="13" type="noConversion"/>
  </si>
  <si>
    <t>航班</t>
    <phoneticPr fontId="13" type="noConversion"/>
  </si>
  <si>
    <t>舱等</t>
    <phoneticPr fontId="13" type="noConversion"/>
  </si>
  <si>
    <t>景点&amp;演出名称</t>
    <phoneticPr fontId="13" type="noConversion"/>
  </si>
  <si>
    <t>1-10项合计</t>
    <phoneticPr fontId="13" type="noConversion"/>
  </si>
  <si>
    <t>项目合计</t>
    <phoneticPr fontId="13" type="noConversion"/>
  </si>
  <si>
    <t>发票类型（增值税普票/免税普票/增值税专票）</t>
    <phoneticPr fontId="13" type="noConversion"/>
  </si>
  <si>
    <t>车型</t>
    <phoneticPr fontId="13" type="noConversion"/>
  </si>
  <si>
    <t>元</t>
    <phoneticPr fontId="13" type="noConversion"/>
  </si>
  <si>
    <t>酒店房间类型</t>
    <phoneticPr fontId="13" type="noConversion"/>
  </si>
  <si>
    <t>数量</t>
    <phoneticPr fontId="13" type="noConversion"/>
  </si>
  <si>
    <t>数量</t>
    <phoneticPr fontId="13" type="noConversion"/>
  </si>
  <si>
    <t>单位</t>
    <phoneticPr fontId="13" type="noConversion"/>
  </si>
  <si>
    <t>单价</t>
    <phoneticPr fontId="13" type="noConversion"/>
  </si>
  <si>
    <t>天</t>
    <phoneticPr fontId="13" type="noConversion"/>
  </si>
  <si>
    <t>物料</t>
    <phoneticPr fontId="13" type="noConversion"/>
  </si>
  <si>
    <t>必填</t>
    <phoneticPr fontId="13" type="noConversion"/>
  </si>
  <si>
    <t>九寨沟报价单</t>
    <phoneticPr fontId="13" type="noConversion"/>
  </si>
  <si>
    <t>辆</t>
  </si>
  <si>
    <t>元</t>
  </si>
  <si>
    <t>天</t>
  </si>
  <si>
    <t>康辉集团北京国际会议展览有限公司</t>
    <phoneticPr fontId="13" type="noConversion"/>
  </si>
  <si>
    <t>王凤雨 15210370021</t>
    <phoneticPr fontId="13" type="noConversion"/>
  </si>
  <si>
    <t>9月25日-28日</t>
    <phoneticPr fontId="13" type="noConversion"/>
  </si>
  <si>
    <t>西瓜视频</t>
    <phoneticPr fontId="13" type="noConversion"/>
  </si>
  <si>
    <t>2021西瓜PLAY线下活动接待</t>
    <phoneticPr fontId="13" type="noConversion"/>
  </si>
  <si>
    <t>7天</t>
    <phoneticPr fontId="13" type="noConversion"/>
  </si>
  <si>
    <t>项</t>
  </si>
  <si>
    <t>项</t>
    <phoneticPr fontId="13" type="noConversion"/>
  </si>
  <si>
    <t>次</t>
  </si>
  <si>
    <t>次</t>
    <phoneticPr fontId="13" type="noConversion"/>
  </si>
  <si>
    <t>元</t>
    <phoneticPr fontId="13" type="noConversion"/>
  </si>
  <si>
    <t>增值税专票</t>
    <phoneticPr fontId="13" type="noConversion"/>
  </si>
  <si>
    <t>人</t>
  </si>
  <si>
    <t>人</t>
    <phoneticPr fontId="13" type="noConversion"/>
  </si>
  <si>
    <t>房间备品</t>
    <phoneticPr fontId="13" type="noConversion"/>
  </si>
  <si>
    <t>签到物料</t>
    <phoneticPr fontId="13" type="noConversion"/>
  </si>
  <si>
    <t>防疫物料</t>
    <phoneticPr fontId="13" type="noConversion"/>
  </si>
  <si>
    <t>VIP物料</t>
    <phoneticPr fontId="13" type="noConversion"/>
  </si>
  <si>
    <t>服务费比例5%</t>
    <phoneticPr fontId="13" type="noConversion"/>
  </si>
  <si>
    <t>人</t>
    <phoneticPr fontId="13" type="noConversion"/>
  </si>
  <si>
    <t>前期费用预估</t>
    <phoneticPr fontId="13" type="noConversion"/>
  </si>
  <si>
    <t>团队in-house</t>
    <phoneticPr fontId="13" type="noConversion"/>
  </si>
  <si>
    <t>前期踩点费用</t>
    <phoneticPr fontId="13" type="noConversion"/>
  </si>
  <si>
    <t>预估</t>
    <phoneticPr fontId="13" type="noConversion"/>
  </si>
  <si>
    <t>餐补、电话补、交通补</t>
  </si>
  <si>
    <t>北京-九寨沟 出发</t>
    <phoneticPr fontId="13" type="noConversion"/>
  </si>
  <si>
    <t>北京工作人员</t>
    <phoneticPr fontId="13" type="noConversion"/>
  </si>
  <si>
    <t>北京交通差旅费用</t>
    <phoneticPr fontId="13" type="noConversion"/>
  </si>
  <si>
    <t>成都工作人员</t>
    <phoneticPr fontId="13" type="noConversion"/>
  </si>
  <si>
    <t>九寨工作人员</t>
    <phoneticPr fontId="13" type="noConversion"/>
  </si>
  <si>
    <t>成都交通差旅费用</t>
    <phoneticPr fontId="13" type="noConversion"/>
  </si>
  <si>
    <t>成都-九寨沟 出发</t>
    <phoneticPr fontId="13" type="noConversion"/>
  </si>
  <si>
    <t>工资、餐补、电话补、交通补</t>
    <phoneticPr fontId="13" type="noConversion"/>
  </si>
  <si>
    <t>项目服务费</t>
    <phoneticPr fontId="13" type="noConversion"/>
  </si>
  <si>
    <t>税费</t>
    <phoneticPr fontId="13" type="noConversion"/>
  </si>
  <si>
    <t>往返</t>
    <phoneticPr fontId="13" type="noConversion"/>
  </si>
  <si>
    <t>间</t>
    <phoneticPr fontId="13" type="noConversion"/>
  </si>
  <si>
    <t>含早</t>
    <phoneticPr fontId="13" type="noConversion"/>
  </si>
  <si>
    <t>H5</t>
    <phoneticPr fontId="13" type="noConversion"/>
  </si>
  <si>
    <t>随行医生</t>
    <phoneticPr fontId="13" type="noConversion"/>
  </si>
  <si>
    <t>酒店运营费用</t>
    <phoneticPr fontId="13" type="noConversion"/>
  </si>
  <si>
    <t>预估费用，以实际出票为准</t>
    <phoneticPr fontId="13" type="noConversion"/>
  </si>
  <si>
    <t>趟次</t>
    <phoneticPr fontId="13" type="noConversion"/>
  </si>
  <si>
    <t>行程</t>
    <phoneticPr fontId="13" type="noConversion"/>
  </si>
  <si>
    <t>架</t>
    <phoneticPr fontId="13" type="noConversion"/>
  </si>
  <si>
    <t>张</t>
    <phoneticPr fontId="13" type="noConversion"/>
  </si>
  <si>
    <t>川航包机</t>
    <phoneticPr fontId="13" type="noConversion"/>
  </si>
  <si>
    <t>6-物料</t>
    <phoneticPr fontId="13" type="noConversion"/>
  </si>
  <si>
    <t>5-景点</t>
    <phoneticPr fontId="13" type="noConversion"/>
  </si>
  <si>
    <t>九寨天堂洲际酒店</t>
    <phoneticPr fontId="13" type="noConversion"/>
  </si>
  <si>
    <t>成都-九寨沟包车</t>
    <phoneticPr fontId="13" type="noConversion"/>
  </si>
  <si>
    <t>机场-酒店</t>
    <phoneticPr fontId="13" type="noConversion"/>
  </si>
  <si>
    <t>全天8小时200公里</t>
    <phoneticPr fontId="13" type="noConversion"/>
  </si>
  <si>
    <t>执行团队 9.11-9.19</t>
    <phoneticPr fontId="13" type="noConversion"/>
  </si>
  <si>
    <t>均价，按实际结算</t>
    <phoneticPr fontId="13" type="noConversion"/>
  </si>
  <si>
    <t>工作人员住宿</t>
    <phoneticPr fontId="13" type="noConversion"/>
  </si>
  <si>
    <t>国航包机</t>
    <phoneticPr fontId="13" type="noConversion"/>
  </si>
  <si>
    <t>金主10人</t>
    <phoneticPr fontId="13" type="noConversion"/>
  </si>
  <si>
    <t>辆</t>
    <phoneticPr fontId="13" type="noConversion"/>
  </si>
  <si>
    <t>用餐日期</t>
    <phoneticPr fontId="13" type="noConversion"/>
  </si>
  <si>
    <t>项目</t>
    <phoneticPr fontId="13" type="noConversion"/>
  </si>
  <si>
    <t>内容</t>
    <phoneticPr fontId="13" type="noConversion"/>
  </si>
  <si>
    <t>活动期间对所有嘉宾开放</t>
    <phoneticPr fontId="13" type="noConversion"/>
  </si>
  <si>
    <t>项</t>
    <phoneticPr fontId="13" type="noConversion"/>
  </si>
  <si>
    <t>机场物料</t>
    <phoneticPr fontId="13" type="noConversion"/>
  </si>
  <si>
    <t>9.13-19日</t>
    <phoneticPr fontId="13" type="noConversion"/>
  </si>
  <si>
    <t>预估1400人6天</t>
    <phoneticPr fontId="13" type="noConversion"/>
  </si>
  <si>
    <t>各城市往返九寨沟均价</t>
    <phoneticPr fontId="13" type="noConversion"/>
  </si>
  <si>
    <t>预估8折，以实际出票为准</t>
    <phoneticPr fontId="13" type="noConversion"/>
  </si>
  <si>
    <t>高级房（单间）</t>
    <phoneticPr fontId="13" type="noConversion"/>
  </si>
  <si>
    <t>按9.22-9.28入住预估</t>
    <phoneticPr fontId="13" type="noConversion"/>
  </si>
  <si>
    <t>高级房（标间）</t>
    <phoneticPr fontId="13" type="noConversion"/>
  </si>
  <si>
    <t>按9.24-9.28入住预估</t>
    <phoneticPr fontId="13" type="noConversion"/>
  </si>
  <si>
    <t>豪华房（单间）</t>
  </si>
  <si>
    <t>豪华房（标间）</t>
  </si>
  <si>
    <t>行政房（单间）</t>
  </si>
  <si>
    <t>行政房（标间）</t>
  </si>
  <si>
    <t>亲子套房</t>
  </si>
  <si>
    <t>高级套房</t>
  </si>
  <si>
    <t>豪华山景套房</t>
  </si>
  <si>
    <t>豪华双卧套房</t>
  </si>
  <si>
    <t>九寨沟黄龙机场-接/送机</t>
    <phoneticPr fontId="13" type="noConversion"/>
  </si>
  <si>
    <t>45座大巴</t>
    <phoneticPr fontId="13" type="noConversion"/>
  </si>
  <si>
    <t>单趟</t>
  </si>
  <si>
    <t>趟</t>
  </si>
  <si>
    <t>成都双流机场接机</t>
    <phoneticPr fontId="13" type="noConversion"/>
  </si>
  <si>
    <t>GL8</t>
  </si>
  <si>
    <t>全天包车（8小时100公里）</t>
  </si>
  <si>
    <t>option-不计入总价</t>
    <phoneticPr fontId="13" type="noConversion"/>
  </si>
  <si>
    <t>考斯特</t>
    <phoneticPr fontId="13" type="noConversion"/>
  </si>
  <si>
    <t>33座中巴</t>
    <phoneticPr fontId="13" type="noConversion"/>
  </si>
  <si>
    <t>成都-九寨沟
保姆大巴车</t>
    <phoneticPr fontId="13" type="noConversion"/>
  </si>
  <si>
    <t>保姆车</t>
    <phoneticPr fontId="13" type="noConversion"/>
  </si>
  <si>
    <t>VIP包车</t>
    <phoneticPr fontId="13" type="noConversion"/>
  </si>
  <si>
    <t>奔驰商务</t>
    <phoneticPr fontId="13" type="noConversion"/>
  </si>
  <si>
    <t>会务组用车</t>
    <phoneticPr fontId="13" type="noConversion"/>
  </si>
  <si>
    <t>机场备车</t>
  </si>
  <si>
    <t>酒店备车</t>
  </si>
  <si>
    <t>是否含酒水</t>
    <phoneticPr fontId="13" type="noConversion"/>
  </si>
  <si>
    <t>创作者用餐</t>
    <phoneticPr fontId="13" type="noConversion"/>
  </si>
  <si>
    <t>8餐</t>
    <phoneticPr fontId="13" type="noConversion"/>
  </si>
  <si>
    <t>9.24-9.27</t>
    <phoneticPr fontId="13" type="noConversion"/>
  </si>
  <si>
    <t>媒体用餐</t>
    <phoneticPr fontId="13" type="noConversion"/>
  </si>
  <si>
    <t>6餐</t>
    <phoneticPr fontId="13" type="noConversion"/>
  </si>
  <si>
    <t>9.25-9.27</t>
    <phoneticPr fontId="13" type="noConversion"/>
  </si>
  <si>
    <t>广告主用餐</t>
    <phoneticPr fontId="13" type="noConversion"/>
  </si>
  <si>
    <t>西瓜工作人员用餐</t>
    <phoneticPr fontId="13" type="noConversion"/>
  </si>
  <si>
    <t>10餐</t>
    <phoneticPr fontId="13" type="noConversion"/>
  </si>
  <si>
    <t>9.23-9.27</t>
    <phoneticPr fontId="13" type="noConversion"/>
  </si>
  <si>
    <t>5-</t>
    <phoneticPr fontId="13" type="noConversion"/>
  </si>
  <si>
    <t>6-</t>
    <phoneticPr fontId="13" type="noConversion"/>
  </si>
  <si>
    <t>工作内容</t>
    <phoneticPr fontId="13" type="noConversion"/>
  </si>
  <si>
    <t>工作时长</t>
    <phoneticPr fontId="13" type="noConversion"/>
  </si>
  <si>
    <t>哈达、奶茶、小食、房卡套</t>
    <phoneticPr fontId="13" type="noConversion"/>
  </si>
  <si>
    <t>喉糖、泡澡袋等</t>
    <phoneticPr fontId="13" type="noConversion"/>
  </si>
  <si>
    <t>接送机物料</t>
    <phoneticPr fontId="13" type="noConversion"/>
  </si>
  <si>
    <t>接机牌</t>
    <phoneticPr fontId="13" type="noConversion"/>
  </si>
  <si>
    <t>口罩、酒精、氧气罐等</t>
    <phoneticPr fontId="13" type="noConversion"/>
  </si>
  <si>
    <t>保姆车物料</t>
    <phoneticPr fontId="13" type="noConversion"/>
  </si>
  <si>
    <t>旅行三件套、晕车贴、口服液、氧气罐、能量包等</t>
    <phoneticPr fontId="13" type="noConversion"/>
  </si>
  <si>
    <t>摄影</t>
    <phoneticPr fontId="13" type="noConversion"/>
  </si>
  <si>
    <t>摄像</t>
    <phoneticPr fontId="13" type="noConversion"/>
  </si>
  <si>
    <t>翻译</t>
    <phoneticPr fontId="13" type="noConversion"/>
  </si>
  <si>
    <t>饮用水</t>
    <phoneticPr fontId="13" type="noConversion"/>
  </si>
  <si>
    <t>WiFi</t>
    <phoneticPr fontId="13" type="noConversion"/>
  </si>
  <si>
    <t>茶歇</t>
    <phoneticPr fontId="13" type="noConversion"/>
  </si>
  <si>
    <t>执行团队 9.22-9.28</t>
    <phoneticPr fontId="13" type="noConversion"/>
  </si>
  <si>
    <t>均价</t>
    <phoneticPr fontId="13" type="noConversion"/>
  </si>
  <si>
    <t>当地工作人员9.23-28</t>
    <phoneticPr fontId="13" type="noConversion"/>
  </si>
  <si>
    <t>接机/接站人员 9.24/9.28</t>
    <phoneticPr fontId="13" type="noConversion"/>
  </si>
  <si>
    <t>散客票</t>
    <phoneticPr fontId="13" type="noConversion"/>
  </si>
  <si>
    <t>餐</t>
    <phoneticPr fontId="13" type="noConversion"/>
  </si>
  <si>
    <t>单程</t>
    <phoneticPr fontId="13" type="noConversion"/>
  </si>
  <si>
    <t>单程包机</t>
    <phoneticPr fontId="13" type="noConversion"/>
  </si>
  <si>
    <t>南航包机</t>
    <phoneticPr fontId="13" type="noConversion"/>
  </si>
  <si>
    <t>短信平台</t>
    <phoneticPr fontId="13" type="noConversion"/>
  </si>
  <si>
    <t>前期出票通知、信息通知、防疫通知等</t>
    <phoneticPr fontId="13" type="noConversion"/>
  </si>
  <si>
    <t>九寨沟康莱德酒店</t>
    <phoneticPr fontId="13" type="noConversion"/>
  </si>
  <si>
    <t>14日抵达（预计461人）</t>
    <phoneticPr fontId="13" type="noConversion"/>
  </si>
  <si>
    <t>13日抵达（预计161人）</t>
    <phoneticPr fontId="13" type="noConversion"/>
  </si>
  <si>
    <t>18日返程（约832人）</t>
    <phoneticPr fontId="13" type="noConversion"/>
  </si>
  <si>
    <t>15日抵达（约470人）</t>
    <phoneticPr fontId="13" type="noConversion"/>
  </si>
  <si>
    <t>19日返程（约260人）</t>
    <phoneticPr fontId="13" type="noConversion"/>
  </si>
  <si>
    <t>金主用餐</t>
    <phoneticPr fontId="13" type="noConversion"/>
  </si>
  <si>
    <t>4天-希尔顿酒店</t>
    <phoneticPr fontId="13" type="noConversion"/>
  </si>
  <si>
    <t>9.15-18日</t>
    <phoneticPr fontId="13" type="noConversion"/>
  </si>
  <si>
    <t>公会用餐</t>
    <phoneticPr fontId="13" type="noConversion"/>
  </si>
  <si>
    <t>人</t>
    <phoneticPr fontId="13" type="noConversion"/>
  </si>
  <si>
    <t>往返</t>
    <phoneticPr fontId="13" type="noConversion"/>
  </si>
  <si>
    <t>元</t>
    <phoneticPr fontId="13" type="noConversion"/>
  </si>
  <si>
    <t>九寨沟门票</t>
    <phoneticPr fontId="13" type="noConversion"/>
  </si>
  <si>
    <t>间</t>
    <phoneticPr fontId="13" type="noConversion"/>
  </si>
  <si>
    <t>晚</t>
    <phoneticPr fontId="13" type="noConversion"/>
  </si>
  <si>
    <t>次</t>
    <phoneticPr fontId="13" type="noConversion"/>
  </si>
  <si>
    <t>餐</t>
    <phoneticPr fontId="13" type="noConversion"/>
  </si>
  <si>
    <t>接送机用车</t>
    <phoneticPr fontId="13" type="noConversion"/>
  </si>
  <si>
    <t>车</t>
    <phoneticPr fontId="13" type="noConversion"/>
  </si>
  <si>
    <t>GL8</t>
    <phoneticPr fontId="13" type="noConversion"/>
  </si>
  <si>
    <t>保险</t>
    <phoneticPr fontId="13" type="noConversion"/>
  </si>
  <si>
    <t>意外旅游险</t>
    <phoneticPr fontId="13" type="noConversion"/>
  </si>
  <si>
    <t>一级奖励-5份
（三天两晚）</t>
    <phoneticPr fontId="13" type="noConversion"/>
  </si>
  <si>
    <t>二级奖励-10份
（三天两晚）</t>
    <phoneticPr fontId="13" type="noConversion"/>
  </si>
  <si>
    <t>直飞九寨沟机票</t>
    <phoneticPr fontId="13" type="noConversion"/>
  </si>
  <si>
    <t>希尔顿度假酒店-三天两晚住宿</t>
    <phoneticPr fontId="13" type="noConversion"/>
  </si>
  <si>
    <t>普通房型</t>
    <phoneticPr fontId="13" type="noConversion"/>
  </si>
  <si>
    <t>新增需求</t>
    <phoneticPr fontId="13" type="noConversion"/>
  </si>
  <si>
    <t>希尔顿酒店自助晚餐</t>
    <phoneticPr fontId="13" type="noConversion"/>
  </si>
  <si>
    <t>2份</t>
    <phoneticPr fontId="13" type="noConversion"/>
  </si>
  <si>
    <t>1天套票</t>
    <phoneticPr fontId="13" type="noConversion"/>
  </si>
  <si>
    <t>景区指定车型</t>
    <phoneticPr fontId="13" type="noConversion"/>
  </si>
  <si>
    <t>九寨沟VIP行程-19座车</t>
    <phoneticPr fontId="13" type="noConversion"/>
  </si>
  <si>
    <t>含酒店接送往返
含导游讲解</t>
    <phoneticPr fontId="13" type="noConversion"/>
  </si>
  <si>
    <t>预估费用，以实际出票为准</t>
    <phoneticPr fontId="13" type="noConversion"/>
  </si>
  <si>
    <t>按成都-九寨机票单程费用预估</t>
    <phoneticPr fontId="13" type="noConversion"/>
  </si>
  <si>
    <t>川航包机1</t>
    <phoneticPr fontId="13" type="noConversion"/>
  </si>
  <si>
    <t>国航包机1</t>
    <phoneticPr fontId="13" type="noConversion"/>
  </si>
  <si>
    <t>国航包机2</t>
    <phoneticPr fontId="13" type="noConversion"/>
  </si>
  <si>
    <t>成都-九寨 3U8609（15:50-16:50）</t>
    <phoneticPr fontId="13" type="noConversion"/>
  </si>
  <si>
    <t>成都-九寨 CA4041（14:55-16:00）</t>
    <phoneticPr fontId="13" type="noConversion"/>
  </si>
  <si>
    <t>成都-九寨 CA4481（17:30-18:30）</t>
    <phoneticPr fontId="13" type="noConversion"/>
  </si>
  <si>
    <t>国航团队票</t>
    <phoneticPr fontId="13" type="noConversion"/>
  </si>
  <si>
    <t>南航团队票</t>
    <phoneticPr fontId="13" type="noConversion"/>
  </si>
  <si>
    <t>川航包机2</t>
  </si>
  <si>
    <t>川航包机2</t>
    <phoneticPr fontId="13" type="noConversion"/>
  </si>
  <si>
    <t>金主机票费</t>
    <phoneticPr fontId="13" type="noConversion"/>
  </si>
  <si>
    <t>公会机票费</t>
    <phoneticPr fontId="13" type="noConversion"/>
  </si>
  <si>
    <t>公会TOP1</t>
    <phoneticPr fontId="13" type="noConversion"/>
  </si>
  <si>
    <t>公会24人</t>
    <phoneticPr fontId="13" type="noConversion"/>
  </si>
  <si>
    <t>川航包机3</t>
  </si>
  <si>
    <t>九寨-成都 3U8620（13:35-14:35）</t>
    <phoneticPr fontId="13" type="noConversion"/>
  </si>
  <si>
    <t>成都-九寨 3U8653（08:15-09:15）</t>
    <phoneticPr fontId="13" type="noConversion"/>
  </si>
  <si>
    <t>成都-九寨 3U8605（15:55-17:00）</t>
    <phoneticPr fontId="13" type="noConversion"/>
  </si>
  <si>
    <t>九寨-广州 CZ5316（12:40-15:10）</t>
    <phoneticPr fontId="13" type="noConversion"/>
  </si>
  <si>
    <t>九寨-成都 3U3727（09:20-12:05）</t>
    <phoneticPr fontId="13" type="noConversion"/>
  </si>
  <si>
    <t>九寨-成都 3U3252（16:45-18:15）</t>
    <phoneticPr fontId="13" type="noConversion"/>
  </si>
  <si>
    <t>九寨-成都 CA4042（17:00-18:15）</t>
    <phoneticPr fontId="13" type="noConversion"/>
  </si>
  <si>
    <t>九寨-成都 CA4482（19:20-20:30）</t>
    <phoneticPr fontId="13" type="noConversion"/>
  </si>
  <si>
    <t>希尔顿度假酒店</t>
    <phoneticPr fontId="13" type="noConversion"/>
  </si>
  <si>
    <t>18日送机-39座大巴</t>
    <phoneticPr fontId="13" type="noConversion"/>
  </si>
  <si>
    <t>19日送机-39座大巴</t>
    <phoneticPr fontId="13" type="noConversion"/>
  </si>
  <si>
    <t>九寨沟景区内午餐</t>
    <phoneticPr fontId="13" type="noConversion"/>
  </si>
  <si>
    <t>1次</t>
    <phoneticPr fontId="13" type="noConversion"/>
  </si>
  <si>
    <t>北京-九寨沟往返</t>
    <phoneticPr fontId="13" type="noConversion"/>
  </si>
  <si>
    <t>成都-九寨沟往返</t>
    <phoneticPr fontId="13" type="noConversion"/>
  </si>
  <si>
    <t>九寨-成都 3U3007（17:35-19:55）</t>
    <phoneticPr fontId="13" type="noConversion"/>
  </si>
  <si>
    <t>九寨-成都 3U8654（16:55-18:00）</t>
    <phoneticPr fontId="13" type="noConversion"/>
  </si>
  <si>
    <t>8-搭建</t>
    <phoneticPr fontId="13" type="noConversion"/>
  </si>
  <si>
    <t>搭建项目</t>
    <phoneticPr fontId="13" type="noConversion"/>
  </si>
  <si>
    <t>明细</t>
    <phoneticPr fontId="13" type="noConversion"/>
  </si>
  <si>
    <t>工作人员服装</t>
    <phoneticPr fontId="13" type="noConversion"/>
  </si>
  <si>
    <t>件</t>
    <phoneticPr fontId="13" type="noConversion"/>
  </si>
  <si>
    <t>金主住宿-行政景观套房</t>
    <phoneticPr fontId="13" type="noConversion"/>
  </si>
  <si>
    <t>其他公会人员-湖景双床房</t>
    <phoneticPr fontId="13" type="noConversion"/>
  </si>
  <si>
    <t>公会TOP3-希尔顿套房</t>
    <phoneticPr fontId="13" type="noConversion"/>
  </si>
  <si>
    <t>鲜时光厂商</t>
    <phoneticPr fontId="13" type="noConversion"/>
  </si>
  <si>
    <t>包全程航段-经济舱</t>
    <phoneticPr fontId="13" type="noConversion"/>
  </si>
  <si>
    <t>商业化</t>
    <phoneticPr fontId="13" type="noConversion"/>
  </si>
  <si>
    <t>包直飞九寨-经济舱</t>
    <phoneticPr fontId="13" type="noConversion"/>
  </si>
  <si>
    <t>暂定9.14-18日</t>
    <phoneticPr fontId="13" type="noConversion"/>
  </si>
  <si>
    <t>鲜时光厂商-普通房型</t>
    <phoneticPr fontId="13" type="noConversion"/>
  </si>
  <si>
    <t>商业化客户</t>
    <phoneticPr fontId="13" type="noConversion"/>
  </si>
  <si>
    <t>暂定9.15-19日</t>
    <phoneticPr fontId="13" type="noConversion"/>
  </si>
  <si>
    <t>西瓜工作人员住宿-标间</t>
    <phoneticPr fontId="13" type="noConversion"/>
  </si>
  <si>
    <t>镭射logo7*7cm</t>
    <phoneticPr fontId="13" type="noConversion"/>
  </si>
  <si>
    <t>预估</t>
  </si>
  <si>
    <t>包全段机票、商务舱</t>
    <phoneticPr fontId="13" type="noConversion"/>
  </si>
  <si>
    <t>包直飞九寨商务舱</t>
    <phoneticPr fontId="13" type="noConversion"/>
  </si>
  <si>
    <t>包直飞九寨经济舱</t>
    <phoneticPr fontId="13" type="noConversion"/>
  </si>
  <si>
    <t>11.5*11.5cm</t>
    <phoneticPr fontId="13" type="noConversion"/>
  </si>
  <si>
    <t>三万张起订量</t>
    <phoneticPr fontId="13" type="noConversion"/>
  </si>
  <si>
    <t>打样费</t>
    <phoneticPr fontId="13" type="noConversion"/>
  </si>
  <si>
    <t>字节工作人员餐费</t>
    <phoneticPr fontId="13" type="noConversion"/>
  </si>
  <si>
    <t>踩点用车</t>
    <phoneticPr fontId="13" type="noConversion"/>
  </si>
  <si>
    <t>天</t>
    <phoneticPr fontId="13" type="noConversion"/>
  </si>
  <si>
    <t>8.17日接机-30座</t>
    <phoneticPr fontId="13" type="noConversion"/>
  </si>
  <si>
    <t>机场-洲际酒店</t>
    <phoneticPr fontId="13" type="noConversion"/>
  </si>
  <si>
    <t>8.19日全天用车-GL8</t>
    <phoneticPr fontId="13" type="noConversion"/>
  </si>
  <si>
    <t>8.19日送机-30座</t>
    <phoneticPr fontId="13" type="noConversion"/>
  </si>
  <si>
    <t>趟次</t>
    <phoneticPr fontId="13" type="noConversion"/>
  </si>
  <si>
    <t>洲际酒店-机场</t>
    <phoneticPr fontId="13" type="noConversion"/>
  </si>
  <si>
    <t>人</t>
    <phoneticPr fontId="13" type="noConversion"/>
  </si>
  <si>
    <t>8.17日洲际晚餐-11人</t>
    <phoneticPr fontId="13" type="noConversion"/>
  </si>
  <si>
    <t>8.18日洲际午餐-11人</t>
    <phoneticPr fontId="13" type="noConversion"/>
  </si>
  <si>
    <t>盒餐试餐</t>
    <phoneticPr fontId="13" type="noConversion"/>
  </si>
  <si>
    <t>康辉工作人员住宿</t>
    <phoneticPr fontId="13" type="noConversion"/>
  </si>
  <si>
    <t>晚餐试餐</t>
    <phoneticPr fontId="13" type="noConversion"/>
  </si>
  <si>
    <t>8.17-19日标间</t>
    <phoneticPr fontId="13" type="noConversion"/>
  </si>
  <si>
    <t>8.17-19日大床</t>
    <phoneticPr fontId="13" type="noConversion"/>
  </si>
  <si>
    <t>间</t>
    <phoneticPr fontId="13" type="noConversion"/>
  </si>
  <si>
    <t>晚</t>
    <phoneticPr fontId="13" type="noConversion"/>
  </si>
  <si>
    <t>类别</t>
    <phoneticPr fontId="13" type="noConversion"/>
  </si>
  <si>
    <t>以实际产生费用为准</t>
    <phoneticPr fontId="13" type="noConversion"/>
  </si>
  <si>
    <t>康辉工作人员机票</t>
    <phoneticPr fontId="13" type="noConversion"/>
  </si>
  <si>
    <t>次</t>
    <phoneticPr fontId="13" type="noConversion"/>
  </si>
  <si>
    <t>成都转机</t>
    <phoneticPr fontId="13" type="noConversion"/>
  </si>
  <si>
    <t>九寨-北京机票</t>
    <phoneticPr fontId="13" type="noConversion"/>
  </si>
  <si>
    <t>北京-九寨机票</t>
    <phoneticPr fontId="13" type="noConversion"/>
  </si>
  <si>
    <t>康辉工作人员餐费</t>
    <phoneticPr fontId="13" type="noConversion"/>
  </si>
  <si>
    <t>5人</t>
    <phoneticPr fontId="13" type="noConversion"/>
  </si>
  <si>
    <t>项</t>
    <phoneticPr fontId="13" type="noConversion"/>
  </si>
  <si>
    <t>洲际酒店-希尔顿酒店-天源豪生酒店-社会餐厅共9人</t>
    <phoneticPr fontId="13" type="noConversion"/>
  </si>
  <si>
    <t>康辉工作人员核酸</t>
    <phoneticPr fontId="13" type="noConversion"/>
  </si>
  <si>
    <t>北京3人</t>
    <phoneticPr fontId="13" type="noConversion"/>
  </si>
  <si>
    <t>人</t>
    <phoneticPr fontId="13" type="noConversion"/>
  </si>
  <si>
    <t>设计、开发、维护、数据统计</t>
    <phoneticPr fontId="13" type="noConversion"/>
  </si>
  <si>
    <t>9.15日</t>
    <phoneticPr fontId="13" type="noConversion"/>
  </si>
  <si>
    <t>商务简餐</t>
    <phoneticPr fontId="13" type="noConversion"/>
  </si>
  <si>
    <t>自助晚餐</t>
    <phoneticPr fontId="13" type="noConversion"/>
  </si>
  <si>
    <t>救护车</t>
    <phoneticPr fontId="13" type="noConversion"/>
  </si>
  <si>
    <t>九寨当地核酸检测</t>
    <phoneticPr fontId="13" type="noConversion"/>
  </si>
  <si>
    <t>以实际用车费用为准，全天8小时200公里
（超时300元/时，超公里15元/公里）</t>
    <phoneticPr fontId="13" type="noConversion"/>
  </si>
  <si>
    <t>成都-九寨往返机票</t>
    <phoneticPr fontId="13" type="noConversion"/>
  </si>
  <si>
    <t>9月11日接机</t>
    <phoneticPr fontId="13" type="noConversion"/>
  </si>
  <si>
    <t>9月13日接机</t>
    <phoneticPr fontId="13" type="noConversion"/>
  </si>
  <si>
    <t>字节员工-39座大巴</t>
    <phoneticPr fontId="13" type="noConversion"/>
  </si>
  <si>
    <t>9月13日备车</t>
    <phoneticPr fontId="13" type="noConversion"/>
  </si>
  <si>
    <t>散客接机-GL8</t>
    <phoneticPr fontId="13" type="noConversion"/>
  </si>
  <si>
    <t>散客接机-考斯特</t>
    <phoneticPr fontId="13" type="noConversion"/>
  </si>
  <si>
    <t>机场备车-GL8</t>
    <phoneticPr fontId="13" type="noConversion"/>
  </si>
  <si>
    <t>机场备车-考斯特</t>
    <phoneticPr fontId="13" type="noConversion"/>
  </si>
  <si>
    <t>机场备车</t>
    <phoneticPr fontId="13" type="noConversion"/>
  </si>
  <si>
    <t>洲际备车-GL8</t>
    <phoneticPr fontId="13" type="noConversion"/>
  </si>
  <si>
    <t>酒店备车</t>
    <phoneticPr fontId="13" type="noConversion"/>
  </si>
  <si>
    <t>9月14日接机</t>
    <phoneticPr fontId="13" type="noConversion"/>
  </si>
  <si>
    <t>9月14日备车</t>
    <phoneticPr fontId="13" type="noConversion"/>
  </si>
  <si>
    <t>散客接机-39座大巴</t>
    <phoneticPr fontId="13" type="noConversion"/>
  </si>
  <si>
    <t>团队接机-39座大巴</t>
    <phoneticPr fontId="13" type="noConversion"/>
  </si>
  <si>
    <t>头部创作者单独接机-GL8</t>
    <phoneticPr fontId="13" type="noConversion"/>
  </si>
  <si>
    <t>西瓜高层VIP接机-GL8</t>
    <phoneticPr fontId="13" type="noConversion"/>
  </si>
  <si>
    <t>当地新款别克商务</t>
    <phoneticPr fontId="13" type="noConversion"/>
  </si>
  <si>
    <t>酒店备车-GL8</t>
    <phoneticPr fontId="13" type="noConversion"/>
  </si>
  <si>
    <t>洲际、希尔顿各2辆</t>
    <phoneticPr fontId="13" type="noConversion"/>
  </si>
  <si>
    <t>13小时</t>
    <phoneticPr fontId="13" type="noConversion"/>
  </si>
  <si>
    <t>9月15日接机</t>
    <phoneticPr fontId="13" type="noConversion"/>
  </si>
  <si>
    <t>9月15日摆渡车</t>
    <phoneticPr fontId="13" type="noConversion"/>
  </si>
  <si>
    <t>9月15日备车</t>
    <phoneticPr fontId="13" type="noConversion"/>
  </si>
  <si>
    <t>洲际、希尔顿各3辆</t>
    <phoneticPr fontId="13" type="noConversion"/>
  </si>
  <si>
    <t>团队接机-39座大巴</t>
    <phoneticPr fontId="13" type="noConversion"/>
  </si>
  <si>
    <t>纪录片合作方-VIP接机GL8</t>
    <phoneticPr fontId="13" type="noConversion"/>
  </si>
  <si>
    <t>尺寸</t>
    <phoneticPr fontId="13" type="noConversion"/>
  </si>
  <si>
    <t>材质</t>
    <phoneticPr fontId="13" type="noConversion"/>
  </si>
  <si>
    <t>平米</t>
    <phoneticPr fontId="13" type="noConversion"/>
  </si>
  <si>
    <t>搭建费用合计</t>
    <phoneticPr fontId="13" type="noConversion"/>
  </si>
  <si>
    <t>希尔顿-洲际</t>
    <phoneticPr fontId="13" type="noConversion"/>
  </si>
  <si>
    <t>洲际-希尔顿穿梭巴士-30座</t>
    <phoneticPr fontId="13" type="noConversion"/>
  </si>
  <si>
    <t>彩排用车-39座</t>
    <phoneticPr fontId="13" type="noConversion"/>
  </si>
  <si>
    <t>15日上午行业大会-39座</t>
    <phoneticPr fontId="13" type="noConversion"/>
  </si>
  <si>
    <t>15日下午创作者之夜-39座</t>
    <phoneticPr fontId="13" type="noConversion"/>
  </si>
  <si>
    <t>希尔顿-洲际14:00-21:30</t>
    <phoneticPr fontId="13" type="noConversion"/>
  </si>
  <si>
    <t>洲际-希尔顿14:00-21:30</t>
    <phoneticPr fontId="13" type="noConversion"/>
  </si>
  <si>
    <t>9月17日摆渡车</t>
    <phoneticPr fontId="13" type="noConversion"/>
  </si>
  <si>
    <t>9月16日摆渡车</t>
    <phoneticPr fontId="13" type="noConversion"/>
  </si>
  <si>
    <t>明星团队-新款GL8</t>
    <phoneticPr fontId="13" type="noConversion"/>
  </si>
  <si>
    <t>成都备用车辆</t>
    <phoneticPr fontId="13" type="noConversion"/>
  </si>
  <si>
    <t>39座大巴</t>
    <phoneticPr fontId="13" type="noConversion"/>
  </si>
  <si>
    <t>全天包车</t>
    <phoneticPr fontId="13" type="noConversion"/>
  </si>
  <si>
    <t>9月14日-19日金主用车</t>
    <phoneticPr fontId="13" type="noConversion"/>
  </si>
  <si>
    <t>9月16日-18日明星包车</t>
    <phoneticPr fontId="13" type="noConversion"/>
  </si>
  <si>
    <t>9月19日送机</t>
    <phoneticPr fontId="13" type="noConversion"/>
  </si>
  <si>
    <t>19日送机-35座大巴</t>
    <phoneticPr fontId="13" type="noConversion"/>
  </si>
  <si>
    <t>9月19日备车</t>
    <phoneticPr fontId="13" type="noConversion"/>
  </si>
  <si>
    <t>洲际备车-考斯特</t>
    <phoneticPr fontId="13" type="noConversion"/>
  </si>
  <si>
    <t>希尔顿备车-GL8</t>
    <phoneticPr fontId="13" type="noConversion"/>
  </si>
  <si>
    <t>酒店备车</t>
    <phoneticPr fontId="13" type="noConversion"/>
  </si>
  <si>
    <t>9月18日送机</t>
    <phoneticPr fontId="13" type="noConversion"/>
  </si>
  <si>
    <t>9月18日备车</t>
    <phoneticPr fontId="13" type="noConversion"/>
  </si>
  <si>
    <t>9月17日备车</t>
    <phoneticPr fontId="13" type="noConversion"/>
  </si>
  <si>
    <t>洲际备车-GL8</t>
    <phoneticPr fontId="13" type="noConversion"/>
  </si>
  <si>
    <t>9月16日备车</t>
    <phoneticPr fontId="13" type="noConversion"/>
  </si>
  <si>
    <t>9月14日彩排用车</t>
    <phoneticPr fontId="13" type="noConversion"/>
  </si>
  <si>
    <t>9月14日-18日穿梭巴士</t>
    <phoneticPr fontId="13" type="noConversion"/>
  </si>
  <si>
    <t>成都-九寨</t>
    <phoneticPr fontId="13" type="noConversion"/>
  </si>
  <si>
    <t>头部创作者单独送机-GL8</t>
    <phoneticPr fontId="13" type="noConversion"/>
  </si>
  <si>
    <t>西瓜高层VIP送机-GL8</t>
    <phoneticPr fontId="13" type="noConversion"/>
  </si>
  <si>
    <t>酒店-机场</t>
    <phoneticPr fontId="13" type="noConversion"/>
  </si>
  <si>
    <t>18日送机-GL8</t>
    <phoneticPr fontId="13" type="noConversion"/>
  </si>
  <si>
    <t>9月17日送机</t>
    <phoneticPr fontId="13" type="noConversion"/>
  </si>
  <si>
    <t>希尔顿酒店-机场</t>
    <phoneticPr fontId="13" type="noConversion"/>
  </si>
  <si>
    <t>纪录片合作方-VIP送机GL8</t>
    <phoneticPr fontId="13" type="noConversion"/>
  </si>
  <si>
    <t>纪录片合作方-送机GL8</t>
    <phoneticPr fontId="13" type="noConversion"/>
  </si>
  <si>
    <t>当地工作人员 9.12-9.19</t>
    <phoneticPr fontId="13" type="noConversion"/>
  </si>
  <si>
    <t>人</t>
    <phoneticPr fontId="13" type="noConversion"/>
  </si>
  <si>
    <t>天</t>
    <phoneticPr fontId="13" type="noConversion"/>
  </si>
  <si>
    <t>9.13-15日指引人员</t>
    <phoneticPr fontId="13" type="noConversion"/>
  </si>
  <si>
    <t>9.15-17日</t>
    <phoneticPr fontId="13" type="noConversion"/>
  </si>
  <si>
    <t>希尔顿签到台</t>
    <phoneticPr fontId="13" type="noConversion"/>
  </si>
  <si>
    <t>9.14-15日</t>
    <phoneticPr fontId="13" type="noConversion"/>
  </si>
  <si>
    <t>希尔顿引领+晚宴</t>
    <phoneticPr fontId="13" type="noConversion"/>
  </si>
  <si>
    <t>9.15日</t>
    <phoneticPr fontId="13" type="noConversion"/>
  </si>
  <si>
    <t>成都工作人员九寨</t>
    <phoneticPr fontId="13" type="noConversion"/>
  </si>
  <si>
    <t>北京工作人员九寨</t>
    <phoneticPr fontId="13" type="noConversion"/>
  </si>
  <si>
    <t>9月13日接机</t>
    <phoneticPr fontId="13" type="noConversion"/>
  </si>
  <si>
    <t>9月14日接机</t>
    <phoneticPr fontId="13" type="noConversion"/>
  </si>
  <si>
    <t>9月15日接机</t>
    <phoneticPr fontId="13" type="noConversion"/>
  </si>
  <si>
    <t>9.13-15日检测站2人</t>
    <phoneticPr fontId="13" type="noConversion"/>
  </si>
  <si>
    <t>举牌*1、接待台*1、引领*2、VIP*2</t>
    <phoneticPr fontId="13" type="noConversion"/>
  </si>
  <si>
    <t>9.13-15日签到台</t>
    <phoneticPr fontId="13" type="noConversion"/>
  </si>
  <si>
    <t>举牌*2、接待台*1、引领*4、VIP*4</t>
    <phoneticPr fontId="13" type="noConversion"/>
  </si>
  <si>
    <t>9.15-17日零食角+餐饮</t>
    <phoneticPr fontId="13" type="noConversion"/>
  </si>
  <si>
    <t>洲际酒店</t>
    <phoneticPr fontId="13" type="noConversion"/>
  </si>
  <si>
    <t>成都机场紧急联系人</t>
    <phoneticPr fontId="13" type="noConversion"/>
  </si>
  <si>
    <t>9.13-15日成都机场备用人员</t>
    <phoneticPr fontId="13" type="noConversion"/>
  </si>
  <si>
    <t>定金1600元/台-OPTION</t>
    <phoneticPr fontId="13" type="noConversion"/>
  </si>
  <si>
    <t>记录片合作方</t>
    <phoneticPr fontId="13" type="noConversion"/>
  </si>
  <si>
    <t>厂商35人</t>
    <phoneticPr fontId="13" type="noConversion"/>
  </si>
  <si>
    <t>纪录片20人</t>
    <phoneticPr fontId="13" type="noConversion"/>
  </si>
  <si>
    <t>记录片合作方</t>
    <phoneticPr fontId="13" type="noConversion"/>
  </si>
  <si>
    <t>预估纪录片15-17</t>
    <phoneticPr fontId="13" type="noConversion"/>
  </si>
  <si>
    <t>商业化15人</t>
    <phoneticPr fontId="13" type="noConversion"/>
  </si>
  <si>
    <t>待确认</t>
    <phoneticPr fontId="13" type="noConversion"/>
  </si>
  <si>
    <t>9.15创作人之夜晚餐</t>
    <phoneticPr fontId="13" type="noConversion"/>
  </si>
  <si>
    <t>9.15VIP宴请</t>
    <phoneticPr fontId="13" type="noConversion"/>
  </si>
  <si>
    <t>桌餐</t>
    <phoneticPr fontId="13" type="noConversion"/>
  </si>
  <si>
    <t>桌</t>
    <phoneticPr fontId="13" type="noConversion"/>
  </si>
  <si>
    <t>鲜时光厂商</t>
    <phoneticPr fontId="13" type="noConversion"/>
  </si>
  <si>
    <t>商业化</t>
    <phoneticPr fontId="13" type="noConversion"/>
  </si>
  <si>
    <t>哈达</t>
    <phoneticPr fontId="13" type="noConversion"/>
  </si>
  <si>
    <t>9.13-15日哈达人员</t>
    <phoneticPr fontId="13" type="noConversion"/>
  </si>
  <si>
    <t>项</t>
    <phoneticPr fontId="13" type="noConversion"/>
  </si>
  <si>
    <t>九黄机场VIP通道</t>
    <phoneticPr fontId="13" type="noConversion"/>
  </si>
  <si>
    <t>暂定9.15-17日</t>
    <phoneticPr fontId="13" type="noConversion"/>
  </si>
  <si>
    <t>40人</t>
    <phoneticPr fontId="13" type="noConversion"/>
  </si>
  <si>
    <t>导游</t>
    <phoneticPr fontId="13" type="noConversion"/>
  </si>
  <si>
    <t>门票</t>
    <phoneticPr fontId="13" type="noConversion"/>
  </si>
  <si>
    <t>1人</t>
    <phoneticPr fontId="13" type="noConversion"/>
  </si>
  <si>
    <t>2车</t>
    <phoneticPr fontId="13" type="noConversion"/>
  </si>
  <si>
    <t>大巴车</t>
    <phoneticPr fontId="13" type="noConversion"/>
  </si>
  <si>
    <t>预估（约20人国企自行订票）</t>
    <phoneticPr fontId="13" type="noConversion"/>
  </si>
  <si>
    <t>预估费用，以实际出票为准（需去重）</t>
    <phoneticPr fontId="13" type="noConversion"/>
  </si>
  <si>
    <t>9.15日鲜时光游览</t>
    <phoneticPr fontId="13" type="noConversion"/>
  </si>
  <si>
    <t>-</t>
    <phoneticPr fontId="13" type="noConversion"/>
  </si>
  <si>
    <t>去程：创作者含随行12 ；往返：明星含随行4</t>
    <phoneticPr fontId="13" type="noConversion"/>
  </si>
  <si>
    <t>洲际</t>
    <phoneticPr fontId="13" type="noConversion"/>
  </si>
  <si>
    <t>16日闭门会议-35座大巴</t>
    <phoneticPr fontId="13" type="noConversion"/>
  </si>
  <si>
    <t>希尔顿-洲际09:00-21:00</t>
    <phoneticPr fontId="13" type="noConversion"/>
  </si>
  <si>
    <t>17日闭门会议-35座大巴</t>
    <phoneticPr fontId="13" type="noConversion"/>
  </si>
  <si>
    <t>个</t>
    <phoneticPr fontId="13" type="noConversion"/>
  </si>
  <si>
    <t>接机牌双面KT（60*40cm）+手举杆</t>
    <phoneticPr fontId="13" type="noConversion"/>
  </si>
  <si>
    <t>车头牌：A3塑封</t>
    <phoneticPr fontId="13" type="noConversion"/>
  </si>
  <si>
    <t>房卡套-250g铜版纸模切覆亚膜</t>
    <phoneticPr fontId="13" type="noConversion"/>
  </si>
  <si>
    <t>金主GL8-车身贴（可转移背胶）</t>
    <phoneticPr fontId="13" type="noConversion"/>
  </si>
  <si>
    <t>金主专车司机名卡-250g铜版纸</t>
    <phoneticPr fontId="13" type="noConversion"/>
  </si>
  <si>
    <t>定制床旗-洲际套房</t>
    <phoneticPr fontId="13" type="noConversion"/>
  </si>
  <si>
    <t>定制抱枕-洲际套房</t>
    <phoneticPr fontId="13" type="noConversion"/>
  </si>
  <si>
    <t>每床一条</t>
    <phoneticPr fontId="13" type="noConversion"/>
  </si>
  <si>
    <t>1400人10餐</t>
    <phoneticPr fontId="13" type="noConversion"/>
  </si>
  <si>
    <t>餐券-250g铜版纸打垄线</t>
    <phoneticPr fontId="13" type="noConversion"/>
  </si>
  <si>
    <t>零食角货架</t>
    <phoneticPr fontId="13" type="noConversion"/>
  </si>
  <si>
    <t>酒店签到背景板</t>
    <phoneticPr fontId="13" type="noConversion"/>
  </si>
  <si>
    <t>希尔顿：4.5m*3m</t>
    <phoneticPr fontId="13" type="noConversion"/>
  </si>
  <si>
    <t>洲际：6m*3m</t>
    <phoneticPr fontId="13" type="noConversion"/>
  </si>
  <si>
    <t>钢架UV刀刮布+6个射灯</t>
    <phoneticPr fontId="13" type="noConversion"/>
  </si>
  <si>
    <t>钢架UV刀刮布+4个射灯</t>
    <phoneticPr fontId="13" type="noConversion"/>
  </si>
  <si>
    <t>木质T板立牌</t>
    <phoneticPr fontId="13" type="noConversion"/>
  </si>
  <si>
    <t>洲际*1；希尔顿*2；机场*1</t>
    <phoneticPr fontId="13" type="noConversion"/>
  </si>
  <si>
    <t>高2m*宽1m，双面</t>
    <phoneticPr fontId="13" type="noConversion"/>
  </si>
  <si>
    <t>个</t>
    <phoneticPr fontId="13" type="noConversion"/>
  </si>
  <si>
    <t>货架</t>
    <phoneticPr fontId="13" type="noConversion"/>
  </si>
  <si>
    <t>九黄机场接待台</t>
    <phoneticPr fontId="13" type="noConversion"/>
  </si>
  <si>
    <t>9.13日-15日</t>
    <phoneticPr fontId="13" type="noConversion"/>
  </si>
  <si>
    <t>酒店内指示牌+画架</t>
    <phoneticPr fontId="13" type="noConversion"/>
  </si>
  <si>
    <t>KT牌+画架</t>
    <phoneticPr fontId="13" type="noConversion"/>
  </si>
  <si>
    <t>摆渡车时刻表2；洲际房间分区6；送机发车时间表2；希尔顿功能区2</t>
    <phoneticPr fontId="13" type="noConversion"/>
  </si>
  <si>
    <t>片</t>
  </si>
  <si>
    <t>盒</t>
  </si>
  <si>
    <t>口罩</t>
    <phoneticPr fontId="13" type="noConversion"/>
  </si>
  <si>
    <t>消毒湿巾</t>
    <phoneticPr fontId="13" type="noConversion"/>
  </si>
  <si>
    <t>机场、洲际、希尔顿公共区域</t>
    <phoneticPr fontId="13" type="noConversion"/>
  </si>
  <si>
    <t>消毒凝胶</t>
    <phoneticPr fontId="13" type="noConversion"/>
  </si>
  <si>
    <t>机场6瓶，洲际3个，希尔顿3个</t>
    <phoneticPr fontId="13" type="noConversion"/>
  </si>
  <si>
    <t>元</t>
    <phoneticPr fontId="13" type="noConversion"/>
  </si>
  <si>
    <t>KT牌高90cm*宽60cm</t>
    <phoneticPr fontId="13" type="noConversion"/>
  </si>
  <si>
    <t>活动零食</t>
    <phoneticPr fontId="13" type="noConversion"/>
  </si>
  <si>
    <t>签到台物料</t>
    <phoneticPr fontId="13" type="noConversion"/>
  </si>
  <si>
    <t>房间备品</t>
    <phoneticPr fontId="13" type="noConversion"/>
  </si>
  <si>
    <t>餐饮物料-纸巾logo定做</t>
    <phoneticPr fontId="13" type="noConversion"/>
  </si>
  <si>
    <t>瓶</t>
    <phoneticPr fontId="13" type="noConversion"/>
  </si>
  <si>
    <t>项</t>
    <phoneticPr fontId="13" type="noConversion"/>
  </si>
  <si>
    <t>箱</t>
    <phoneticPr fontId="13" type="noConversion"/>
  </si>
  <si>
    <t>依云水-200瓶330ml</t>
    <phoneticPr fontId="13" type="noConversion"/>
  </si>
  <si>
    <t>小瓶凝胶-60ml</t>
    <phoneticPr fontId="13" type="noConversion"/>
  </si>
  <si>
    <t>包</t>
    <phoneticPr fontId="13" type="noConversion"/>
  </si>
  <si>
    <t>得宝纸巾-108小包</t>
    <phoneticPr fontId="13" type="noConversion"/>
  </si>
  <si>
    <t>高原反应物料</t>
    <phoneticPr fontId="13" type="noConversion"/>
  </si>
  <si>
    <t>车载收纳盒</t>
    <phoneticPr fontId="13" type="noConversion"/>
  </si>
  <si>
    <t>盒</t>
    <phoneticPr fontId="13" type="noConversion"/>
  </si>
  <si>
    <t>金主、专车物料</t>
    <phoneticPr fontId="13" type="noConversion"/>
  </si>
  <si>
    <t>车上物料</t>
    <phoneticPr fontId="13" type="noConversion"/>
  </si>
  <si>
    <t>免责协议垫板+笔+打印</t>
    <phoneticPr fontId="13" type="noConversion"/>
  </si>
  <si>
    <t>套</t>
    <phoneticPr fontId="13" type="noConversion"/>
  </si>
  <si>
    <t>医药箱（体温计，棉签，碘伏棉签，医用棉球，绷带，灭菌纱布片，无纺胶带，止血带，酒精棉片，碘伏棉片，创可贴，风油精，烧伤抑菌膏，灭菌手套，速溶冰袋，安全别针，三角绷带）</t>
    <phoneticPr fontId="13" type="noConversion"/>
  </si>
  <si>
    <t>黑色雨伞</t>
    <phoneticPr fontId="13" type="noConversion"/>
  </si>
  <si>
    <t>把</t>
    <phoneticPr fontId="13" type="noConversion"/>
  </si>
  <si>
    <t>防护服</t>
    <phoneticPr fontId="13" type="noConversion"/>
  </si>
  <si>
    <t>护目镜</t>
    <phoneticPr fontId="13" type="noConversion"/>
  </si>
  <si>
    <t>红景天-100瓶</t>
    <phoneticPr fontId="13" type="noConversion"/>
  </si>
  <si>
    <t>机场700个，洲际500个，希尔顿200</t>
    <phoneticPr fontId="13" type="noConversion"/>
  </si>
  <si>
    <t>氧气瓶-960ml /瓶可吸入150次</t>
    <phoneticPr fontId="13" type="noConversion"/>
  </si>
  <si>
    <t>机场250，洲际150，希尔顿100</t>
    <phoneticPr fontId="13" type="noConversion"/>
  </si>
  <si>
    <t>葡萄糖20ml-500瓶</t>
    <phoneticPr fontId="13" type="noConversion"/>
  </si>
  <si>
    <t>机场300个，大巴车300个，专车200个</t>
    <phoneticPr fontId="13" type="noConversion"/>
  </si>
  <si>
    <t>呕吐袋-800个</t>
    <phoneticPr fontId="13" type="noConversion"/>
  </si>
  <si>
    <t>机场200个，洲际50个，希尔顿50个</t>
    <phoneticPr fontId="13" type="noConversion"/>
  </si>
  <si>
    <t>晕车贴-500贴</t>
    <phoneticPr fontId="13" type="noConversion"/>
  </si>
  <si>
    <t>机场100片，洲际100片，希尔顿100片</t>
    <phoneticPr fontId="13" type="noConversion"/>
  </si>
  <si>
    <t>暖宝宝-300片</t>
    <phoneticPr fontId="13" type="noConversion"/>
  </si>
  <si>
    <t>签到桌牌-A5</t>
    <phoneticPr fontId="13" type="noConversion"/>
  </si>
  <si>
    <t>体温枪</t>
    <phoneticPr fontId="13" type="noConversion"/>
  </si>
  <si>
    <t>龙角散-30袋</t>
    <phoneticPr fontId="13" type="noConversion"/>
  </si>
  <si>
    <t>速效救心丸-6瓶</t>
    <phoneticPr fontId="13" type="noConversion"/>
  </si>
  <si>
    <t xml:space="preserve"> 次 </t>
  </si>
  <si>
    <t>海王金樽-解酒胶囊</t>
    <phoneticPr fontId="13" type="noConversion"/>
  </si>
  <si>
    <t>女生用品</t>
    <phoneticPr fontId="13" type="noConversion"/>
  </si>
  <si>
    <t>常规物料</t>
    <phoneticPr fontId="13" type="noConversion"/>
  </si>
  <si>
    <t>剪刀、双面胶、订书器</t>
    <phoneticPr fontId="13" type="noConversion"/>
  </si>
  <si>
    <t>卫生巾-苏菲&amp;ABC&amp;护舒宝
头绳、肩带</t>
    <phoneticPr fontId="13" type="noConversion"/>
  </si>
  <si>
    <t>黑糖姜茶-120包</t>
    <phoneticPr fontId="13" type="noConversion"/>
  </si>
  <si>
    <t>云南白药喷雾、牙线、蜂蜜、纸杯、搅拌棒、清口糖</t>
    <phoneticPr fontId="13" type="noConversion"/>
  </si>
  <si>
    <t>车</t>
    <phoneticPr fontId="13" type="noConversion"/>
  </si>
  <si>
    <t>搭建运费</t>
    <phoneticPr fontId="13" type="noConversion"/>
  </si>
  <si>
    <t>项</t>
    <phoneticPr fontId="13" type="noConversion"/>
  </si>
  <si>
    <t>元</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</si>
</sst>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 #,##0_ ;_ * \-#,##0_ ;_ * &quot;-&quot;??_ ;_ @_ "/>
    <numFmt numFmtId="177" formatCode="yyyy\-mm\-dd;@"/>
    <numFmt numFmtId="178" formatCode="#,##0_ "/>
    <numFmt numFmtId="179" formatCode="#,##0.0_ "/>
  </numFmts>
  <fonts count="27" x14ac:knownFonts="1">
    <font>
      <sz val="12"/>
      <name val="宋体"/>
      <charset val="134"/>
    </font>
    <font>
      <b/>
      <sz val="14"/>
      <name val="微软雅黑"/>
      <family val="2"/>
      <charset val="134"/>
    </font>
    <font>
      <sz val="11"/>
      <name val="微软雅黑"/>
      <family val="2"/>
      <charset val="134"/>
    </font>
    <font>
      <b/>
      <sz val="11"/>
      <name val="微软雅黑"/>
      <family val="2"/>
      <charset val="134"/>
    </font>
    <font>
      <b/>
      <sz val="12"/>
      <name val="微软雅黑"/>
      <family val="2"/>
      <charset val="134"/>
    </font>
    <font>
      <sz val="10"/>
      <name val="微软雅黑"/>
      <family val="2"/>
      <charset val="134"/>
    </font>
    <font>
      <sz val="11"/>
      <color theme="1"/>
      <name val="微软雅黑"/>
      <family val="2"/>
      <charset val="134"/>
    </font>
    <font>
      <sz val="11"/>
      <color rgb="FFFF0000"/>
      <name val="微软雅黑"/>
      <family val="2"/>
      <charset val="134"/>
    </font>
    <font>
      <i/>
      <sz val="12"/>
      <color indexed="23"/>
      <name val="宋体"/>
      <family val="3"/>
      <charset val="134"/>
    </font>
    <font>
      <sz val="12"/>
      <name val="宋体"/>
      <family val="3"/>
      <charset val="134"/>
    </font>
    <font>
      <sz val="10"/>
      <name val="Arial"/>
      <family val="2"/>
    </font>
    <font>
      <sz val="12"/>
      <color indexed="60"/>
      <name val="宋体"/>
      <family val="3"/>
      <charset val="134"/>
    </font>
    <font>
      <sz val="11"/>
      <color indexed="8"/>
      <name val="宋体"/>
      <family val="3"/>
      <charset val="134"/>
    </font>
    <font>
      <sz val="9"/>
      <name val="宋体"/>
      <family val="3"/>
      <charset val="134"/>
    </font>
    <font>
      <sz val="12"/>
      <name val="微软雅黑"/>
      <family val="2"/>
      <charset val="134"/>
    </font>
    <font>
      <sz val="12"/>
      <name val="宋体"/>
      <family val="3"/>
      <charset val="134"/>
    </font>
    <font>
      <b/>
      <sz val="11"/>
      <color rgb="FFC00000"/>
      <name val="微软雅黑"/>
      <family val="2"/>
      <charset val="134"/>
    </font>
    <font>
      <b/>
      <sz val="12"/>
      <color rgb="FFC00000"/>
      <name val="微软雅黑"/>
      <family val="2"/>
      <charset val="134"/>
    </font>
    <font>
      <b/>
      <sz val="18"/>
      <name val="微软雅黑"/>
      <family val="2"/>
      <charset val="134"/>
    </font>
    <font>
      <sz val="9"/>
      <name val="微软雅黑"/>
      <family val="2"/>
      <charset val="134"/>
    </font>
    <font>
      <sz val="9"/>
      <color indexed="81"/>
      <name val="宋体"/>
      <family val="3"/>
      <charset val="134"/>
    </font>
    <font>
      <sz val="11"/>
      <color rgb="FFCC3300"/>
      <name val="微软雅黑"/>
      <family val="2"/>
      <charset val="134"/>
    </font>
    <font>
      <sz val="8"/>
      <color rgb="FFFF0000"/>
      <name val="微软雅黑"/>
      <family val="2"/>
      <charset val="134"/>
    </font>
    <font>
      <b/>
      <sz val="11"/>
      <color rgb="FFFF0000"/>
      <name val="微软雅黑"/>
      <family val="2"/>
      <charset val="134"/>
    </font>
    <font>
      <sz val="9"/>
      <color rgb="FFFF0000"/>
      <name val="微软雅黑"/>
      <family val="2"/>
      <charset val="134"/>
    </font>
    <font>
      <sz val="8"/>
      <name val="微软雅黑"/>
      <family val="2"/>
      <charset val="134"/>
    </font>
    <font>
      <b/>
      <sz val="11"/>
      <color rgb="FFCC3300"/>
      <name val="微软雅黑"/>
      <family val="2"/>
      <charset val="134"/>
    </font>
  </fonts>
  <fills count="8">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00"/>
        <bgColor indexed="64"/>
      </patternFill>
    </fill>
  </fills>
  <borders count="39">
    <border>
      <left/>
      <right/>
      <top/>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medium">
        <color auto="1"/>
      </left>
      <right/>
      <top/>
      <bottom/>
      <diagonal/>
    </border>
    <border>
      <left style="medium">
        <color auto="1"/>
      </left>
      <right/>
      <top style="thin">
        <color auto="1"/>
      </top>
      <bottom/>
      <diagonal/>
    </border>
    <border>
      <left style="thin">
        <color auto="1"/>
      </left>
      <right/>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diagonal/>
    </border>
    <border>
      <left/>
      <right/>
      <top/>
      <bottom style="thin">
        <color auto="1"/>
      </bottom>
      <diagonal/>
    </border>
  </borders>
  <cellStyleXfs count="10">
    <xf numFmtId="0" fontId="0" fillId="0" borderId="0" applyNumberFormat="0" applyFill="0" applyBorder="0" applyAlignment="0" applyProtection="0"/>
    <xf numFmtId="0" fontId="11" fillId="3" borderId="0" applyNumberFormat="0" applyBorder="0" applyAlignment="0" applyProtection="0"/>
    <xf numFmtId="0" fontId="9" fillId="0" borderId="0"/>
    <xf numFmtId="0" fontId="9" fillId="0" borderId="0"/>
    <xf numFmtId="0" fontId="9" fillId="0" borderId="0" applyNumberFormat="0" applyFill="0" applyBorder="0" applyAlignment="0" applyProtection="0"/>
    <xf numFmtId="0" fontId="10" fillId="0" borderId="0"/>
    <xf numFmtId="0" fontId="12" fillId="0" borderId="0">
      <alignment vertical="center"/>
    </xf>
    <xf numFmtId="0" fontId="8" fillId="0" borderId="0" applyNumberFormat="0" applyFill="0" applyBorder="0" applyAlignment="0" applyProtection="0"/>
    <xf numFmtId="43" fontId="15" fillId="0" borderId="0" applyFont="0" applyFill="0" applyBorder="0" applyAlignment="0" applyProtection="0">
      <alignment vertical="center"/>
    </xf>
    <xf numFmtId="43" fontId="9" fillId="0" borderId="0" applyFont="0" applyFill="0" applyBorder="0" applyAlignment="0" applyProtection="0">
      <alignment vertical="center"/>
    </xf>
  </cellStyleXfs>
  <cellXfs count="309">
    <xf numFmtId="0" fontId="0" fillId="0" borderId="0" xfId="0" applyAlignment="1">
      <alignment vertical="center"/>
    </xf>
    <xf numFmtId="43" fontId="2" fillId="2" borderId="3" xfId="8" applyNumberFormat="1" applyFont="1" applyFill="1" applyBorder="1" applyAlignment="1" applyProtection="1">
      <alignment horizontal="center" vertical="center" wrapText="1"/>
    </xf>
    <xf numFmtId="43" fontId="16" fillId="6" borderId="3" xfId="0" applyNumberFormat="1" applyFont="1" applyFill="1" applyBorder="1" applyAlignment="1" applyProtection="1">
      <alignment vertical="center" wrapText="1"/>
    </xf>
    <xf numFmtId="43" fontId="3" fillId="5" borderId="3" xfId="8" applyNumberFormat="1" applyFont="1" applyFill="1" applyBorder="1" applyAlignment="1" applyProtection="1">
      <alignment horizontal="center" vertical="center" wrapText="1"/>
    </xf>
    <xf numFmtId="0" fontId="0" fillId="0" borderId="0" xfId="0" applyAlignment="1" applyProtection="1">
      <alignment vertical="center"/>
    </xf>
    <xf numFmtId="176" fontId="4" fillId="0" borderId="3" xfId="8" applyNumberFormat="1" applyFont="1" applyBorder="1" applyAlignment="1" applyProtection="1">
      <alignment horizontal="center" vertical="center" wrapText="1"/>
    </xf>
    <xf numFmtId="0" fontId="14" fillId="2" borderId="3" xfId="0" applyFont="1" applyFill="1" applyBorder="1" applyAlignment="1" applyProtection="1">
      <alignment horizontal="right" vertical="center" wrapText="1"/>
    </xf>
    <xf numFmtId="0" fontId="14" fillId="2" borderId="3" xfId="0" applyFont="1" applyFill="1" applyBorder="1" applyAlignment="1" applyProtection="1">
      <alignment horizontal="center" vertical="center" wrapText="1"/>
    </xf>
    <xf numFmtId="176" fontId="1" fillId="4" borderId="3" xfId="8" applyNumberFormat="1" applyFont="1" applyFill="1" applyBorder="1" applyAlignment="1" applyProtection="1">
      <alignment horizontal="center" vertical="center" wrapText="1"/>
    </xf>
    <xf numFmtId="178" fontId="2" fillId="2" borderId="3" xfId="8" applyNumberFormat="1" applyFont="1" applyFill="1" applyBorder="1" applyAlignment="1" applyProtection="1">
      <alignment horizontal="center" vertical="center" wrapText="1"/>
    </xf>
    <xf numFmtId="176" fontId="2" fillId="2" borderId="3" xfId="8" applyNumberFormat="1" applyFont="1" applyFill="1" applyBorder="1" applyAlignment="1" applyProtection="1">
      <alignment horizontal="center" vertical="center" wrapText="1"/>
    </xf>
    <xf numFmtId="0" fontId="2" fillId="2" borderId="3" xfId="4" applyFont="1" applyFill="1" applyBorder="1" applyAlignment="1" applyProtection="1">
      <alignment horizontal="center" vertical="center" wrapText="1"/>
    </xf>
    <xf numFmtId="0" fontId="2" fillId="2" borderId="3" xfId="0" applyFont="1" applyFill="1" applyBorder="1" applyAlignment="1" applyProtection="1">
      <alignment vertical="center" wrapText="1"/>
    </xf>
    <xf numFmtId="0" fontId="2" fillId="0" borderId="0" xfId="0" applyFont="1" applyAlignment="1" applyProtection="1">
      <alignment horizontal="left" vertical="center" wrapText="1"/>
    </xf>
    <xf numFmtId="0" fontId="3" fillId="2" borderId="5" xfId="0" applyFont="1" applyFill="1" applyBorder="1" applyAlignment="1" applyProtection="1">
      <alignment vertical="center" wrapText="1"/>
    </xf>
    <xf numFmtId="0" fontId="3" fillId="2" borderId="0" xfId="0" applyFont="1" applyFill="1" applyAlignment="1" applyProtection="1">
      <alignment vertical="center" wrapText="1"/>
    </xf>
    <xf numFmtId="176" fontId="3" fillId="2" borderId="0" xfId="8" applyNumberFormat="1" applyFont="1" applyFill="1" applyAlignment="1" applyProtection="1">
      <alignment vertical="center" wrapText="1"/>
    </xf>
    <xf numFmtId="176" fontId="3" fillId="2" borderId="0" xfId="8" applyNumberFormat="1" applyFont="1" applyFill="1" applyAlignment="1" applyProtection="1">
      <alignment horizontal="center" vertical="center" wrapText="1"/>
    </xf>
    <xf numFmtId="0" fontId="3" fillId="2" borderId="0" xfId="0" applyFont="1" applyFill="1" applyAlignment="1" applyProtection="1">
      <alignment horizontal="center" vertical="center" wrapText="1"/>
    </xf>
    <xf numFmtId="0" fontId="3" fillId="0" borderId="0" xfId="0" applyFont="1" applyAlignment="1" applyProtection="1">
      <alignment horizontal="center" vertical="center" wrapText="1"/>
    </xf>
    <xf numFmtId="176" fontId="2" fillId="0" borderId="0" xfId="8" applyNumberFormat="1" applyFont="1" applyAlignment="1" applyProtection="1">
      <alignment horizontal="left" vertical="center" wrapText="1"/>
    </xf>
    <xf numFmtId="176" fontId="2" fillId="0" borderId="0" xfId="8" applyNumberFormat="1" applyFont="1" applyAlignment="1" applyProtection="1">
      <alignment horizontal="center" vertical="center" wrapText="1"/>
    </xf>
    <xf numFmtId="43" fontId="2" fillId="0" borderId="0" xfId="0" applyNumberFormat="1" applyFont="1" applyAlignment="1" applyProtection="1">
      <alignment horizontal="center" vertical="center" wrapText="1"/>
    </xf>
    <xf numFmtId="0" fontId="6" fillId="4" borderId="3" xfId="0" applyFont="1" applyFill="1" applyBorder="1" applyAlignment="1" applyProtection="1">
      <alignment horizontal="center" vertical="center" wrapText="1"/>
    </xf>
    <xf numFmtId="0" fontId="2" fillId="2" borderId="3" xfId="8" applyNumberFormat="1" applyFont="1" applyFill="1" applyBorder="1" applyAlignment="1" applyProtection="1">
      <alignment horizontal="center" vertical="center" wrapText="1"/>
    </xf>
    <xf numFmtId="0" fontId="2" fillId="4" borderId="3" xfId="0" applyFont="1" applyFill="1" applyBorder="1" applyAlignment="1" applyProtection="1">
      <alignment vertical="center" wrapText="1"/>
    </xf>
    <xf numFmtId="9" fontId="3" fillId="7" borderId="3" xfId="0" applyNumberFormat="1" applyFont="1" applyFill="1" applyBorder="1" applyAlignment="1" applyProtection="1">
      <alignment horizontal="right" vertical="center" wrapText="1"/>
    </xf>
    <xf numFmtId="43" fontId="2" fillId="2" borderId="3" xfId="8" applyFont="1" applyFill="1" applyBorder="1" applyAlignment="1" applyProtection="1">
      <alignment horizontal="center" vertical="center" wrapText="1"/>
    </xf>
    <xf numFmtId="43" fontId="2" fillId="2" borderId="3" xfId="8" applyFont="1" applyFill="1" applyBorder="1" applyAlignment="1" applyProtection="1">
      <alignment vertical="center" wrapText="1"/>
    </xf>
    <xf numFmtId="43" fontId="2" fillId="0" borderId="3" xfId="8" applyFont="1" applyFill="1" applyBorder="1" applyAlignment="1" applyProtection="1">
      <alignment horizontal="center" vertical="center"/>
    </xf>
    <xf numFmtId="0" fontId="2" fillId="0" borderId="3" xfId="8" applyNumberFormat="1" applyFont="1" applyFill="1" applyBorder="1" applyAlignment="1" applyProtection="1">
      <alignment horizontal="center" vertical="center" wrapText="1"/>
    </xf>
    <xf numFmtId="43" fontId="2" fillId="0" borderId="3" xfId="8" applyFont="1" applyFill="1" applyBorder="1" applyAlignment="1" applyProtection="1">
      <alignment horizontal="center" vertical="center" wrapText="1"/>
    </xf>
    <xf numFmtId="178" fontId="2" fillId="0" borderId="3" xfId="8" applyNumberFormat="1" applyFont="1" applyFill="1" applyBorder="1" applyAlignment="1" applyProtection="1">
      <alignment horizontal="center" vertical="center" wrapText="1"/>
    </xf>
    <xf numFmtId="176" fontId="2" fillId="0" borderId="3" xfId="8" applyNumberFormat="1" applyFont="1" applyFill="1" applyBorder="1" applyAlignment="1" applyProtection="1">
      <alignment horizontal="center" vertical="center" wrapText="1"/>
    </xf>
    <xf numFmtId="43" fontId="2" fillId="0" borderId="3" xfId="8" applyFont="1" applyFill="1" applyBorder="1" applyAlignment="1" applyProtection="1">
      <alignment vertical="center" wrapText="1"/>
    </xf>
    <xf numFmtId="0" fontId="2" fillId="0" borderId="3" xfId="4"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43" fontId="2" fillId="0" borderId="3" xfId="0" applyNumberFormat="1" applyFont="1" applyFill="1" applyBorder="1" applyAlignment="1" applyProtection="1">
      <alignment horizontal="center" vertical="center" wrapText="1"/>
    </xf>
    <xf numFmtId="9" fontId="3" fillId="5" borderId="21" xfId="0" applyNumberFormat="1" applyFont="1" applyFill="1" applyBorder="1" applyAlignment="1" applyProtection="1">
      <alignment horizontal="right" vertical="center" wrapText="1"/>
    </xf>
    <xf numFmtId="0" fontId="24" fillId="0" borderId="3" xfId="0" applyFont="1" applyBorder="1" applyAlignment="1" applyProtection="1">
      <alignment vertical="center" wrapText="1"/>
    </xf>
    <xf numFmtId="177" fontId="2" fillId="0" borderId="3" xfId="0" applyNumberFormat="1" applyFont="1" applyFill="1" applyBorder="1" applyAlignment="1" applyProtection="1">
      <alignment horizontal="center" vertical="center" wrapText="1"/>
    </xf>
    <xf numFmtId="0" fontId="9" fillId="0" borderId="0" xfId="4" applyAlignment="1" applyProtection="1">
      <alignment vertical="center"/>
    </xf>
    <xf numFmtId="176" fontId="4" fillId="0" borderId="2" xfId="9" applyNumberFormat="1" applyFont="1" applyBorder="1" applyAlignment="1" applyProtection="1">
      <alignment horizontal="left" vertical="center" wrapText="1"/>
    </xf>
    <xf numFmtId="176" fontId="4" fillId="0" borderId="3" xfId="9" applyNumberFormat="1" applyFont="1" applyBorder="1" applyAlignment="1" applyProtection="1">
      <alignment horizontal="center" vertical="center" wrapText="1"/>
    </xf>
    <xf numFmtId="0" fontId="14" fillId="2" borderId="3" xfId="4" applyFont="1" applyFill="1" applyBorder="1" applyAlignment="1" applyProtection="1">
      <alignment horizontal="right" vertical="center" wrapText="1"/>
    </xf>
    <xf numFmtId="0" fontId="14" fillId="2" borderId="3" xfId="4" applyFont="1" applyFill="1" applyBorder="1" applyAlignment="1" applyProtection="1">
      <alignment horizontal="center" vertical="center" wrapText="1"/>
    </xf>
    <xf numFmtId="0" fontId="1" fillId="4" borderId="2" xfId="4" applyFont="1" applyFill="1" applyBorder="1" applyAlignment="1" applyProtection="1">
      <alignment horizontal="center" vertical="center" wrapText="1"/>
    </xf>
    <xf numFmtId="0" fontId="1" fillId="4" borderId="3" xfId="4" applyFont="1" applyFill="1" applyBorder="1" applyAlignment="1" applyProtection="1">
      <alignment horizontal="center" vertical="center" wrapText="1"/>
    </xf>
    <xf numFmtId="176" fontId="1" fillId="4" borderId="3" xfId="9" applyNumberFormat="1" applyFont="1" applyFill="1" applyBorder="1" applyAlignment="1" applyProtection="1">
      <alignment horizontal="center" vertical="center" wrapText="1"/>
    </xf>
    <xf numFmtId="0" fontId="1" fillId="4" borderId="4" xfId="4" applyFont="1" applyFill="1" applyBorder="1" applyAlignment="1" applyProtection="1">
      <alignment horizontal="center" vertical="center" wrapText="1"/>
    </xf>
    <xf numFmtId="0" fontId="2" fillId="4" borderId="3" xfId="4" applyFont="1" applyFill="1" applyBorder="1" applyAlignment="1" applyProtection="1">
      <alignment horizontal="center" vertical="center" wrapText="1"/>
    </xf>
    <xf numFmtId="0" fontId="7" fillId="0" borderId="4" xfId="4" applyFont="1" applyBorder="1" applyAlignment="1" applyProtection="1">
      <alignment vertical="center" wrapText="1"/>
    </xf>
    <xf numFmtId="43" fontId="2" fillId="2" borderId="3" xfId="9" applyFont="1" applyFill="1" applyBorder="1" applyAlignment="1" applyProtection="1">
      <alignment horizontal="center" vertical="center" wrapText="1"/>
    </xf>
    <xf numFmtId="178" fontId="2" fillId="2" borderId="3" xfId="9" applyNumberFormat="1" applyFont="1" applyFill="1" applyBorder="1" applyAlignment="1" applyProtection="1">
      <alignment horizontal="center" vertical="center" wrapText="1"/>
    </xf>
    <xf numFmtId="176" fontId="2" fillId="2" borderId="3" xfId="9" applyNumberFormat="1" applyFont="1" applyFill="1" applyBorder="1" applyAlignment="1" applyProtection="1">
      <alignment horizontal="center" vertical="center" wrapText="1"/>
    </xf>
    <xf numFmtId="43" fontId="16" fillId="6" borderId="3" xfId="4" applyNumberFormat="1" applyFont="1" applyFill="1" applyBorder="1" applyAlignment="1" applyProtection="1">
      <alignment vertical="center" wrapText="1"/>
    </xf>
    <xf numFmtId="0" fontId="21" fillId="6" borderId="4" xfId="4" applyFont="1" applyFill="1" applyBorder="1" applyAlignment="1" applyProtection="1">
      <alignment vertical="center" wrapText="1"/>
    </xf>
    <xf numFmtId="0" fontId="7" fillId="0" borderId="20" xfId="4" applyFont="1" applyBorder="1" applyAlignment="1" applyProtection="1">
      <alignment vertical="center" wrapText="1"/>
    </xf>
    <xf numFmtId="0" fontId="2" fillId="2" borderId="3" xfId="9" applyNumberFormat="1" applyFont="1" applyFill="1" applyBorder="1" applyAlignment="1" applyProtection="1">
      <alignment horizontal="center" vertical="center" wrapText="1"/>
    </xf>
    <xf numFmtId="0" fontId="22" fillId="0" borderId="4" xfId="4" applyFont="1" applyBorder="1" applyAlignment="1" applyProtection="1">
      <alignment vertical="center" wrapText="1"/>
    </xf>
    <xf numFmtId="0" fontId="2" fillId="4" borderId="3" xfId="4" applyFont="1" applyFill="1" applyBorder="1" applyAlignment="1" applyProtection="1">
      <alignment vertical="center" wrapText="1"/>
    </xf>
    <xf numFmtId="0" fontId="2" fillId="2" borderId="4" xfId="4" applyFont="1" applyFill="1" applyBorder="1" applyAlignment="1" applyProtection="1">
      <alignment vertical="center" wrapText="1"/>
    </xf>
    <xf numFmtId="177" fontId="2" fillId="2" borderId="21" xfId="4" applyNumberFormat="1" applyFont="1" applyFill="1" applyBorder="1" applyAlignment="1" applyProtection="1">
      <alignment horizontal="center" vertical="center" wrapText="1"/>
    </xf>
    <xf numFmtId="43" fontId="2" fillId="2" borderId="3" xfId="9" applyFont="1" applyFill="1" applyBorder="1" applyAlignment="1" applyProtection="1">
      <alignment vertical="center" wrapText="1"/>
    </xf>
    <xf numFmtId="43" fontId="2" fillId="0" borderId="3" xfId="9" applyFont="1" applyFill="1" applyBorder="1" applyAlignment="1" applyProtection="1">
      <alignment horizontal="center" vertical="center"/>
    </xf>
    <xf numFmtId="0" fontId="2" fillId="7" borderId="3" xfId="4" applyFont="1" applyFill="1" applyBorder="1" applyAlignment="1" applyProtection="1">
      <alignment horizontal="center" vertical="center" wrapText="1"/>
    </xf>
    <xf numFmtId="0" fontId="25" fillId="7" borderId="3" xfId="4" applyFont="1" applyFill="1" applyBorder="1" applyAlignment="1" applyProtection="1">
      <alignment horizontal="center" vertical="center" wrapText="1"/>
    </xf>
    <xf numFmtId="0" fontId="2" fillId="7" borderId="3" xfId="9" applyNumberFormat="1" applyFont="1" applyFill="1" applyBorder="1" applyAlignment="1" applyProtection="1">
      <alignment horizontal="center" vertical="center" wrapText="1"/>
    </xf>
    <xf numFmtId="43" fontId="2" fillId="7" borderId="3" xfId="9" applyFont="1" applyFill="1" applyBorder="1" applyAlignment="1" applyProtection="1">
      <alignment horizontal="center" vertical="center" wrapText="1"/>
    </xf>
    <xf numFmtId="178" fontId="2" fillId="7" borderId="3" xfId="9" applyNumberFormat="1" applyFont="1" applyFill="1" applyBorder="1" applyAlignment="1" applyProtection="1">
      <alignment horizontal="center" vertical="center" wrapText="1"/>
    </xf>
    <xf numFmtId="176" fontId="2" fillId="7" borderId="3" xfId="9" applyNumberFormat="1" applyFont="1" applyFill="1" applyBorder="1" applyAlignment="1" applyProtection="1">
      <alignment horizontal="center" vertical="center" wrapText="1"/>
    </xf>
    <xf numFmtId="43" fontId="2" fillId="7" borderId="3" xfId="9" applyFont="1" applyFill="1" applyBorder="1" applyAlignment="1" applyProtection="1">
      <alignment vertical="center" wrapText="1"/>
    </xf>
    <xf numFmtId="43" fontId="2" fillId="7" borderId="3" xfId="9" applyFont="1" applyFill="1" applyBorder="1" applyAlignment="1" applyProtection="1">
      <alignment horizontal="center" vertical="center"/>
    </xf>
    <xf numFmtId="0" fontId="22" fillId="7" borderId="3" xfId="4" applyFont="1" applyFill="1" applyBorder="1" applyAlignment="1" applyProtection="1">
      <alignment vertical="center" wrapText="1"/>
    </xf>
    <xf numFmtId="177" fontId="2" fillId="7" borderId="3" xfId="4" applyNumberFormat="1" applyFont="1" applyFill="1" applyBorder="1" applyAlignment="1" applyProtection="1">
      <alignment horizontal="center" vertical="center" wrapText="1"/>
    </xf>
    <xf numFmtId="0" fontId="25" fillId="2" borderId="3" xfId="4" applyFont="1" applyFill="1" applyBorder="1" applyAlignment="1" applyProtection="1">
      <alignment horizontal="center" vertical="center" wrapText="1"/>
    </xf>
    <xf numFmtId="0" fontId="22" fillId="0" borderId="3" xfId="4" applyFont="1" applyBorder="1" applyAlignment="1" applyProtection="1">
      <alignment vertical="center" wrapText="1"/>
    </xf>
    <xf numFmtId="177" fontId="2" fillId="2" borderId="3" xfId="4" applyNumberFormat="1" applyFont="1" applyFill="1" applyBorder="1" applyAlignment="1" applyProtection="1">
      <alignment horizontal="center" vertical="center" wrapText="1"/>
    </xf>
    <xf numFmtId="0" fontId="22" fillId="0" borderId="20" xfId="4" applyFont="1" applyBorder="1" applyAlignment="1" applyProtection="1">
      <alignment horizontal="left" vertical="center" wrapText="1"/>
    </xf>
    <xf numFmtId="0" fontId="2" fillId="4" borderId="4" xfId="4" applyFont="1" applyFill="1" applyBorder="1" applyAlignment="1" applyProtection="1">
      <alignment horizontal="center" vertical="center" wrapText="1"/>
    </xf>
    <xf numFmtId="0" fontId="2" fillId="2" borderId="21" xfId="4" applyNumberFormat="1" applyFont="1" applyFill="1" applyBorder="1" applyAlignment="1" applyProtection="1">
      <alignment horizontal="center" vertical="center" wrapText="1"/>
    </xf>
    <xf numFmtId="0" fontId="6" fillId="2" borderId="3" xfId="3" applyFont="1" applyFill="1" applyBorder="1" applyAlignment="1">
      <alignment horizontal="center" vertical="center" wrapText="1"/>
    </xf>
    <xf numFmtId="0" fontId="6" fillId="4" borderId="3" xfId="4" applyFont="1" applyFill="1" applyBorder="1" applyAlignment="1" applyProtection="1">
      <alignment horizontal="center" vertical="center" wrapText="1"/>
    </xf>
    <xf numFmtId="0" fontId="6" fillId="2" borderId="3" xfId="4" applyFont="1" applyFill="1" applyBorder="1" applyAlignment="1" applyProtection="1">
      <alignment vertical="center" wrapText="1"/>
    </xf>
    <xf numFmtId="176" fontId="6" fillId="2" borderId="3" xfId="9" applyNumberFormat="1" applyFont="1" applyFill="1" applyBorder="1" applyAlignment="1" applyProtection="1">
      <alignment horizontal="center" vertical="center" wrapText="1"/>
    </xf>
    <xf numFmtId="0" fontId="2" fillId="2" borderId="3" xfId="4" applyFont="1" applyFill="1" applyBorder="1" applyAlignment="1" applyProtection="1">
      <alignment vertical="center" wrapText="1"/>
    </xf>
    <xf numFmtId="0" fontId="2" fillId="2" borderId="4" xfId="4" applyFont="1" applyFill="1" applyBorder="1" applyAlignment="1" applyProtection="1">
      <alignment horizontal="center" vertical="center" wrapText="1"/>
    </xf>
    <xf numFmtId="41" fontId="2" fillId="2" borderId="3" xfId="9" applyNumberFormat="1" applyFont="1" applyFill="1" applyBorder="1" applyAlignment="1" applyProtection="1">
      <alignment horizontal="center" vertical="center" wrapText="1"/>
    </xf>
    <xf numFmtId="0" fontId="2" fillId="0" borderId="3" xfId="4" applyFont="1" applyBorder="1" applyAlignment="1" applyProtection="1">
      <alignment horizontal="center" vertical="center" wrapText="1"/>
    </xf>
    <xf numFmtId="0" fontId="3" fillId="2" borderId="4" xfId="4" applyFont="1" applyFill="1" applyBorder="1" applyAlignment="1" applyProtection="1">
      <alignment horizontal="left" vertical="center" wrapText="1"/>
    </xf>
    <xf numFmtId="0" fontId="2" fillId="0" borderId="3" xfId="9" applyNumberFormat="1" applyFont="1" applyFill="1" applyBorder="1" applyAlignment="1" applyProtection="1">
      <alignment horizontal="center" vertical="center" wrapText="1"/>
    </xf>
    <xf numFmtId="43" fontId="2" fillId="0" borderId="3" xfId="9" applyFont="1" applyFill="1" applyBorder="1" applyAlignment="1" applyProtection="1">
      <alignment horizontal="center" vertical="center" wrapText="1"/>
    </xf>
    <xf numFmtId="178" fontId="2" fillId="0" borderId="3" xfId="9" applyNumberFormat="1" applyFont="1" applyFill="1" applyBorder="1" applyAlignment="1" applyProtection="1">
      <alignment horizontal="center" vertical="center" wrapText="1"/>
    </xf>
    <xf numFmtId="176" fontId="2" fillId="0" borderId="3" xfId="9" applyNumberFormat="1" applyFont="1" applyFill="1" applyBorder="1" applyAlignment="1" applyProtection="1">
      <alignment horizontal="center" vertical="center" wrapText="1"/>
    </xf>
    <xf numFmtId="43" fontId="2" fillId="0" borderId="3" xfId="9" applyFont="1" applyFill="1" applyBorder="1" applyAlignment="1" applyProtection="1">
      <alignment vertical="center" wrapText="1"/>
    </xf>
    <xf numFmtId="43" fontId="2" fillId="2" borderId="3" xfId="9" applyFont="1" applyFill="1" applyBorder="1" applyAlignment="1" applyProtection="1">
      <alignment horizontal="center" vertical="center"/>
    </xf>
    <xf numFmtId="0" fontId="6" fillId="0" borderId="3" xfId="4" applyFont="1" applyFill="1" applyBorder="1" applyAlignment="1" applyProtection="1">
      <alignment horizontal="center" vertical="center" wrapText="1"/>
    </xf>
    <xf numFmtId="43" fontId="2" fillId="0" borderId="3" xfId="4" applyNumberFormat="1" applyFont="1" applyFill="1" applyBorder="1" applyAlignment="1" applyProtection="1">
      <alignment horizontal="center" vertical="center" wrapText="1"/>
    </xf>
    <xf numFmtId="43" fontId="3" fillId="5" borderId="3" xfId="9" applyFont="1" applyFill="1" applyBorder="1" applyAlignment="1" applyProtection="1">
      <alignment horizontal="center" vertical="center" wrapText="1"/>
    </xf>
    <xf numFmtId="0" fontId="3" fillId="5" borderId="4" xfId="4" applyFont="1" applyFill="1" applyBorder="1" applyAlignment="1" applyProtection="1">
      <alignment horizontal="center" vertical="center" wrapText="1"/>
    </xf>
    <xf numFmtId="9" fontId="3" fillId="7" borderId="3" xfId="4" applyNumberFormat="1" applyFont="1" applyFill="1" applyBorder="1" applyAlignment="1" applyProtection="1">
      <alignment horizontal="right" vertical="center" wrapText="1"/>
    </xf>
    <xf numFmtId="0" fontId="3" fillId="7" borderId="4" xfId="4" applyFont="1" applyFill="1" applyBorder="1" applyAlignment="1" applyProtection="1">
      <alignment horizontal="center" vertical="center" wrapText="1"/>
    </xf>
    <xf numFmtId="0" fontId="23" fillId="5" borderId="4" xfId="4" applyFont="1" applyFill="1" applyBorder="1" applyAlignment="1" applyProtection="1">
      <alignment horizontal="center" vertical="center" wrapText="1"/>
    </xf>
    <xf numFmtId="0" fontId="2" fillId="5" borderId="4" xfId="4" applyFont="1" applyFill="1" applyBorder="1" applyAlignment="1" applyProtection="1">
      <alignment horizontal="center" vertical="center" wrapText="1"/>
    </xf>
    <xf numFmtId="9" fontId="3" fillId="5" borderId="21" xfId="4" applyNumberFormat="1" applyFont="1" applyFill="1" applyBorder="1" applyAlignment="1" applyProtection="1">
      <alignment horizontal="right" vertical="center" wrapText="1"/>
    </xf>
    <xf numFmtId="0" fontId="3" fillId="5" borderId="20" xfId="4" applyFont="1" applyFill="1" applyBorder="1" applyAlignment="1" applyProtection="1">
      <alignment horizontal="center" vertical="center" wrapText="1"/>
    </xf>
    <xf numFmtId="43" fontId="17" fillId="5" borderId="6" xfId="9" applyFont="1" applyFill="1" applyBorder="1" applyAlignment="1" applyProtection="1">
      <alignment horizontal="left" vertical="center" wrapText="1"/>
    </xf>
    <xf numFmtId="0" fontId="4" fillId="5" borderId="7" xfId="4" applyFont="1" applyFill="1" applyBorder="1" applyAlignment="1" applyProtection="1">
      <alignment horizontal="center" vertical="center" wrapText="1"/>
    </xf>
    <xf numFmtId="0" fontId="3" fillId="2" borderId="5" xfId="4" applyFont="1" applyFill="1" applyBorder="1" applyAlignment="1" applyProtection="1">
      <alignment vertical="center" wrapText="1"/>
    </xf>
    <xf numFmtId="0" fontId="3" fillId="2" borderId="0" xfId="4" applyFont="1" applyFill="1" applyAlignment="1" applyProtection="1">
      <alignment vertical="center" wrapText="1"/>
    </xf>
    <xf numFmtId="176" fontId="3" fillId="2" borderId="0" xfId="9" applyNumberFormat="1" applyFont="1" applyFill="1" applyAlignment="1" applyProtection="1">
      <alignment vertical="center" wrapText="1"/>
    </xf>
    <xf numFmtId="176" fontId="3" fillId="2" borderId="0" xfId="9" applyNumberFormat="1" applyFont="1" applyFill="1" applyAlignment="1" applyProtection="1">
      <alignment horizontal="center" vertical="center" wrapText="1"/>
    </xf>
    <xf numFmtId="0" fontId="3" fillId="2" borderId="0" xfId="4" applyFont="1" applyFill="1" applyAlignment="1" applyProtection="1">
      <alignment horizontal="center" vertical="center" wrapText="1"/>
    </xf>
    <xf numFmtId="0" fontId="3" fillId="0" borderId="0" xfId="4" applyFont="1" applyAlignment="1" applyProtection="1">
      <alignment horizontal="center" vertical="center" wrapText="1"/>
    </xf>
    <xf numFmtId="0" fontId="2" fillId="0" borderId="0" xfId="4" applyFont="1" applyAlignment="1" applyProtection="1">
      <alignment horizontal="left" vertical="center" wrapText="1"/>
    </xf>
    <xf numFmtId="176" fontId="2" fillId="0" borderId="0" xfId="9" applyNumberFormat="1" applyFont="1" applyAlignment="1" applyProtection="1">
      <alignment horizontal="left" vertical="center" wrapText="1"/>
    </xf>
    <xf numFmtId="176" fontId="2" fillId="0" borderId="0" xfId="9" applyNumberFormat="1" applyFont="1" applyAlignment="1" applyProtection="1">
      <alignment horizontal="center" vertical="center" wrapText="1"/>
    </xf>
    <xf numFmtId="43" fontId="2" fillId="0" borderId="0" xfId="4" applyNumberFormat="1" applyFont="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7" fillId="0" borderId="3" xfId="0" applyFont="1" applyBorder="1" applyAlignment="1" applyProtection="1">
      <alignment vertical="center" wrapText="1"/>
    </xf>
    <xf numFmtId="0" fontId="2" fillId="2" borderId="3" xfId="0" applyFont="1" applyFill="1" applyBorder="1" applyAlignment="1" applyProtection="1">
      <alignment horizontal="center" vertical="center" wrapText="1"/>
    </xf>
    <xf numFmtId="0" fontId="2" fillId="2" borderId="3" xfId="0" applyFont="1" applyFill="1" applyBorder="1" applyAlignment="1" applyProtection="1">
      <alignment horizontal="left" vertical="center" wrapText="1"/>
    </xf>
    <xf numFmtId="0" fontId="7" fillId="2" borderId="3" xfId="0" applyFont="1" applyFill="1" applyBorder="1" applyAlignment="1" applyProtection="1">
      <alignment horizontal="left" vertical="center" wrapText="1"/>
    </xf>
    <xf numFmtId="0" fontId="2" fillId="2" borderId="21" xfId="0" applyNumberFormat="1"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177" fontId="2" fillId="2" borderId="3" xfId="0" applyNumberFormat="1" applyFont="1" applyFill="1" applyBorder="1" applyAlignment="1" applyProtection="1">
      <alignment horizontal="center" vertical="center" wrapText="1"/>
    </xf>
    <xf numFmtId="177" fontId="2" fillId="2" borderId="21" xfId="0" applyNumberFormat="1" applyFont="1" applyFill="1" applyBorder="1" applyAlignment="1" applyProtection="1">
      <alignment horizontal="center" vertical="center" wrapText="1"/>
    </xf>
    <xf numFmtId="177" fontId="2" fillId="2" borderId="23" xfId="0" applyNumberFormat="1"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2" fillId="2" borderId="3" xfId="4"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177" fontId="2" fillId="2" borderId="21" xfId="0" applyNumberFormat="1"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21" xfId="0" applyNumberFormat="1" applyFont="1" applyFill="1" applyBorder="1" applyAlignment="1" applyProtection="1">
      <alignment horizontal="center" vertical="center" wrapText="1"/>
    </xf>
    <xf numFmtId="0" fontId="2" fillId="2" borderId="3" xfId="4" applyFont="1" applyFill="1" applyBorder="1" applyAlignment="1" applyProtection="1">
      <alignment horizontal="center" vertical="center" wrapText="1"/>
    </xf>
    <xf numFmtId="0" fontId="24" fillId="0" borderId="3" xfId="0" applyFont="1" applyBorder="1" applyAlignment="1" applyProtection="1">
      <alignment horizontal="left" vertical="center" wrapText="1"/>
    </xf>
    <xf numFmtId="176" fontId="4" fillId="0" borderId="3" xfId="8" applyNumberFormat="1"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24" fillId="0" borderId="3" xfId="0" applyFont="1" applyFill="1" applyBorder="1" applyAlignment="1" applyProtection="1">
      <alignment horizontal="left" vertical="center" wrapText="1"/>
    </xf>
    <xf numFmtId="0" fontId="21" fillId="6" borderId="3" xfId="0" applyFont="1" applyFill="1" applyBorder="1" applyAlignment="1" applyProtection="1">
      <alignment vertical="center" wrapText="1"/>
    </xf>
    <xf numFmtId="0" fontId="26" fillId="6" borderId="3" xfId="0" applyFont="1" applyFill="1" applyBorder="1" applyAlignment="1" applyProtection="1">
      <alignment vertical="center" wrapText="1"/>
    </xf>
    <xf numFmtId="0" fontId="7" fillId="0" borderId="21" xfId="0" applyFont="1" applyBorder="1" applyAlignment="1" applyProtection="1">
      <alignment vertical="center" wrapText="1"/>
    </xf>
    <xf numFmtId="0" fontId="22" fillId="0" borderId="3" xfId="0" applyFont="1" applyBorder="1" applyAlignment="1" applyProtection="1">
      <alignment vertical="center" wrapText="1"/>
    </xf>
    <xf numFmtId="0" fontId="7" fillId="0" borderId="3" xfId="0" applyFont="1" applyFill="1" applyBorder="1" applyAlignment="1" applyProtection="1">
      <alignment vertical="center" wrapText="1"/>
    </xf>
    <xf numFmtId="0" fontId="3" fillId="5" borderId="3" xfId="0" applyFont="1" applyFill="1" applyBorder="1" applyAlignment="1" applyProtection="1">
      <alignment horizontal="center" vertical="center" wrapText="1"/>
    </xf>
    <xf numFmtId="0" fontId="3" fillId="7" borderId="3" xfId="0" applyFont="1" applyFill="1" applyBorder="1" applyAlignment="1" applyProtection="1">
      <alignment horizontal="center" vertical="center" wrapText="1"/>
    </xf>
    <xf numFmtId="0" fontId="23" fillId="5" borderId="3"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43" fontId="17" fillId="5" borderId="3" xfId="8" applyNumberFormat="1" applyFont="1" applyFill="1" applyBorder="1" applyAlignment="1" applyProtection="1">
      <alignment horizontal="left" vertical="center" wrapText="1"/>
    </xf>
    <xf numFmtId="0" fontId="4" fillId="5" borderId="3" xfId="0" applyFont="1" applyFill="1" applyBorder="1" applyAlignment="1" applyProtection="1">
      <alignment horizontal="center" vertical="center" wrapText="1"/>
    </xf>
    <xf numFmtId="177" fontId="2" fillId="0" borderId="21"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177" fontId="2" fillId="0" borderId="21" xfId="0" applyNumberFormat="1" applyFont="1" applyFill="1" applyBorder="1" applyAlignment="1" applyProtection="1">
      <alignment horizontal="center" vertical="center" wrapText="1"/>
    </xf>
    <xf numFmtId="0" fontId="2" fillId="2" borderId="3" xfId="4"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7" borderId="3" xfId="0" applyFont="1" applyFill="1" applyBorder="1" applyAlignment="1" applyProtection="1">
      <alignment horizontal="center" vertical="center" wrapText="1"/>
    </xf>
    <xf numFmtId="43" fontId="2" fillId="7" borderId="3" xfId="8" applyNumberFormat="1" applyFont="1" applyFill="1" applyBorder="1" applyAlignment="1" applyProtection="1">
      <alignment horizontal="center" vertical="center" wrapText="1"/>
    </xf>
    <xf numFmtId="178" fontId="2" fillId="7" borderId="3" xfId="8" applyNumberFormat="1" applyFont="1" applyFill="1" applyBorder="1" applyAlignment="1" applyProtection="1">
      <alignment horizontal="center" vertical="center" wrapText="1"/>
    </xf>
    <xf numFmtId="176" fontId="2" fillId="7" borderId="3" xfId="8" applyNumberFormat="1" applyFont="1" applyFill="1" applyBorder="1" applyAlignment="1" applyProtection="1">
      <alignment horizontal="center" vertical="center" wrapText="1"/>
    </xf>
    <xf numFmtId="0" fontId="24" fillId="7" borderId="3" xfId="0" applyFont="1" applyFill="1" applyBorder="1" applyAlignment="1" applyProtection="1">
      <alignment horizontal="left" vertical="center" wrapText="1"/>
    </xf>
    <xf numFmtId="179" fontId="2" fillId="2" borderId="3" xfId="8" applyNumberFormat="1" applyFont="1" applyFill="1" applyBorder="1" applyAlignment="1" applyProtection="1">
      <alignment horizontal="center" vertical="center" wrapText="1"/>
    </xf>
    <xf numFmtId="0" fontId="2" fillId="0" borderId="3" xfId="0" applyFont="1" applyFill="1" applyBorder="1" applyAlignment="1" applyProtection="1">
      <alignment vertical="center" wrapText="1"/>
    </xf>
    <xf numFmtId="43" fontId="2" fillId="0" borderId="3" xfId="8" applyNumberFormat="1" applyFont="1" applyFill="1" applyBorder="1" applyAlignment="1" applyProtection="1">
      <alignment horizontal="center" vertical="center" wrapText="1"/>
    </xf>
    <xf numFmtId="0" fontId="6" fillId="2" borderId="21" xfId="0" applyFont="1" applyFill="1" applyBorder="1" applyAlignment="1" applyProtection="1">
      <alignment horizontal="center" vertical="center" wrapText="1"/>
    </xf>
    <xf numFmtId="0" fontId="6" fillId="2" borderId="22"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2" fillId="2" borderId="37"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6" fillId="2" borderId="23"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5" fillId="2" borderId="21" xfId="0" applyFont="1" applyFill="1" applyBorder="1" applyAlignment="1" applyProtection="1">
      <alignment horizontal="center" vertical="center" wrapText="1"/>
    </xf>
    <xf numFmtId="0" fontId="5" fillId="2" borderId="23" xfId="0" applyFont="1" applyFill="1" applyBorder="1" applyAlignment="1" applyProtection="1">
      <alignment horizontal="center" vertical="center" wrapText="1"/>
    </xf>
    <xf numFmtId="177" fontId="2" fillId="2" borderId="21" xfId="0" applyNumberFormat="1" applyFont="1" applyFill="1" applyBorder="1" applyAlignment="1" applyProtection="1">
      <alignment horizontal="center" vertical="center" wrapText="1"/>
    </xf>
    <xf numFmtId="177" fontId="2" fillId="2" borderId="23" xfId="0" applyNumberFormat="1" applyFont="1" applyFill="1" applyBorder="1" applyAlignment="1" applyProtection="1">
      <alignment horizontal="center" vertical="center" wrapText="1"/>
    </xf>
    <xf numFmtId="177" fontId="2" fillId="2" borderId="22" xfId="0" applyNumberFormat="1"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16" fillId="6" borderId="8" xfId="0" applyFont="1" applyFill="1" applyBorder="1" applyAlignment="1" applyProtection="1">
      <alignment horizontal="right" vertical="center" wrapText="1"/>
    </xf>
    <xf numFmtId="0" fontId="16" fillId="6" borderId="10" xfId="0" applyFont="1" applyFill="1" applyBorder="1" applyAlignment="1" applyProtection="1">
      <alignment horizontal="right" vertical="center" wrapText="1"/>
    </xf>
    <xf numFmtId="0" fontId="16" fillId="6" borderId="9" xfId="0" applyFont="1" applyFill="1" applyBorder="1" applyAlignment="1" applyProtection="1">
      <alignment horizontal="right" vertical="center" wrapText="1"/>
    </xf>
    <xf numFmtId="0" fontId="2" fillId="4" borderId="8" xfId="0" applyFont="1" applyFill="1" applyBorder="1" applyAlignment="1" applyProtection="1">
      <alignment horizontal="center" vertical="center" wrapText="1"/>
    </xf>
    <xf numFmtId="0" fontId="2" fillId="4" borderId="10" xfId="0" applyFont="1" applyFill="1" applyBorder="1" applyAlignment="1" applyProtection="1">
      <alignment horizontal="center" vertical="center" wrapText="1"/>
    </xf>
    <xf numFmtId="0" fontId="2" fillId="4" borderId="9" xfId="0" applyFont="1" applyFill="1" applyBorder="1" applyAlignment="1" applyProtection="1">
      <alignment horizontal="center" vertical="center" wrapText="1"/>
    </xf>
    <xf numFmtId="0" fontId="2" fillId="2" borderId="21" xfId="0" applyNumberFormat="1" applyFont="1" applyFill="1" applyBorder="1" applyAlignment="1" applyProtection="1">
      <alignment horizontal="center" vertical="center" wrapText="1"/>
    </xf>
    <xf numFmtId="0" fontId="2" fillId="2" borderId="22" xfId="0" applyNumberFormat="1"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177" fontId="2" fillId="2" borderId="3" xfId="0" applyNumberFormat="1" applyFont="1" applyFill="1" applyBorder="1" applyAlignment="1" applyProtection="1">
      <alignment horizontal="center" vertical="center" wrapText="1"/>
    </xf>
    <xf numFmtId="0" fontId="18" fillId="0" borderId="0" xfId="0" applyFont="1" applyAlignment="1" applyProtection="1">
      <alignment horizontal="center" vertical="center" wrapText="1"/>
    </xf>
    <xf numFmtId="176" fontId="4" fillId="0" borderId="3" xfId="8" applyNumberFormat="1" applyFont="1" applyBorder="1" applyAlignment="1" applyProtection="1">
      <alignment horizontal="right" vertical="center" wrapText="1"/>
    </xf>
    <xf numFmtId="0" fontId="4" fillId="0" borderId="3" xfId="0" applyFont="1" applyBorder="1" applyAlignment="1" applyProtection="1">
      <alignment horizontal="left" vertical="center" wrapText="1"/>
    </xf>
    <xf numFmtId="0" fontId="14" fillId="0" borderId="3" xfId="0" applyFont="1" applyBorder="1" applyAlignment="1" applyProtection="1">
      <alignment horizontal="center" vertical="center" wrapText="1"/>
    </xf>
    <xf numFmtId="176" fontId="4" fillId="0" borderId="8" xfId="8" applyNumberFormat="1" applyFont="1" applyBorder="1" applyAlignment="1" applyProtection="1">
      <alignment horizontal="center" vertical="center" wrapText="1"/>
    </xf>
    <xf numFmtId="176" fontId="4" fillId="0" borderId="10" xfId="8" applyNumberFormat="1" applyFont="1" applyBorder="1" applyAlignment="1" applyProtection="1">
      <alignment horizontal="center" vertical="center" wrapText="1"/>
    </xf>
    <xf numFmtId="176" fontId="4" fillId="0" borderId="9" xfId="8" applyNumberFormat="1" applyFont="1" applyBorder="1" applyAlignment="1" applyProtection="1">
      <alignment horizontal="center" vertical="center" wrapText="1"/>
    </xf>
    <xf numFmtId="0" fontId="19" fillId="2" borderId="34" xfId="0" applyFont="1" applyFill="1" applyBorder="1" applyAlignment="1" applyProtection="1">
      <alignment horizontal="left" vertical="center" wrapText="1"/>
    </xf>
    <xf numFmtId="0" fontId="19" fillId="2" borderId="35" xfId="0" applyFont="1" applyFill="1" applyBorder="1" applyAlignment="1" applyProtection="1">
      <alignment horizontal="left" vertical="center" wrapText="1"/>
    </xf>
    <xf numFmtId="0" fontId="19" fillId="2" borderId="36" xfId="0" applyFont="1" applyFill="1" applyBorder="1" applyAlignment="1" applyProtection="1">
      <alignment horizontal="left" vertical="center" wrapText="1"/>
    </xf>
    <xf numFmtId="0" fontId="3" fillId="5" borderId="8" xfId="0" applyFont="1" applyFill="1" applyBorder="1" applyAlignment="1" applyProtection="1">
      <alignment horizontal="right" vertical="center" wrapText="1"/>
    </xf>
    <xf numFmtId="0" fontId="3" fillId="5" borderId="10" xfId="0" applyFont="1" applyFill="1" applyBorder="1" applyAlignment="1" applyProtection="1">
      <alignment horizontal="right" vertical="center" wrapText="1"/>
    </xf>
    <xf numFmtId="0" fontId="3" fillId="5" borderId="9" xfId="0" applyFont="1" applyFill="1" applyBorder="1" applyAlignment="1" applyProtection="1">
      <alignment horizontal="right" vertical="center" wrapText="1"/>
    </xf>
    <xf numFmtId="0" fontId="4" fillId="5" borderId="8" xfId="0" applyFont="1" applyFill="1" applyBorder="1" applyAlignment="1" applyProtection="1">
      <alignment horizontal="center" vertical="center" wrapText="1"/>
    </xf>
    <xf numFmtId="0" fontId="4" fillId="5" borderId="10" xfId="0" applyFont="1" applyFill="1" applyBorder="1" applyAlignment="1" applyProtection="1">
      <alignment horizontal="center" vertical="center" wrapText="1"/>
    </xf>
    <xf numFmtId="0" fontId="4" fillId="5" borderId="9" xfId="0" applyFont="1" applyFill="1" applyBorder="1" applyAlignment="1" applyProtection="1">
      <alignment horizontal="center" vertical="center" wrapText="1"/>
    </xf>
    <xf numFmtId="0" fontId="16" fillId="6" borderId="3" xfId="0" applyFont="1" applyFill="1" applyBorder="1" applyAlignment="1" applyProtection="1">
      <alignment horizontal="right" vertical="center" wrapText="1"/>
    </xf>
    <xf numFmtId="0" fontId="6" fillId="4" borderId="8" xfId="0" applyFont="1" applyFill="1" applyBorder="1" applyAlignment="1" applyProtection="1">
      <alignment horizontal="center" vertical="center" wrapText="1"/>
    </xf>
    <xf numFmtId="0" fontId="6" fillId="4" borderId="9"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3" fillId="7" borderId="8" xfId="0" applyFont="1" applyFill="1" applyBorder="1" applyAlignment="1" applyProtection="1">
      <alignment horizontal="right" vertical="center" wrapText="1"/>
    </xf>
    <xf numFmtId="0" fontId="3" fillId="7" borderId="10" xfId="0" applyFont="1" applyFill="1" applyBorder="1" applyAlignment="1" applyProtection="1">
      <alignment horizontal="right" vertical="center" wrapText="1"/>
    </xf>
    <xf numFmtId="0" fontId="3" fillId="7" borderId="9" xfId="0" applyFont="1" applyFill="1" applyBorder="1" applyAlignment="1" applyProtection="1">
      <alignment horizontal="right" vertical="center" wrapText="1"/>
    </xf>
    <xf numFmtId="43" fontId="2" fillId="4" borderId="3" xfId="0" applyNumberFormat="1"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177" fontId="2" fillId="0" borderId="21" xfId="0" applyNumberFormat="1" applyFont="1" applyFill="1" applyBorder="1" applyAlignment="1" applyProtection="1">
      <alignment horizontal="center" vertical="center" wrapText="1"/>
    </xf>
    <xf numFmtId="177" fontId="2" fillId="0" borderId="22" xfId="0" applyNumberFormat="1" applyFont="1" applyFill="1" applyBorder="1" applyAlignment="1" applyProtection="1">
      <alignment horizontal="center" vertical="center" wrapText="1"/>
    </xf>
    <xf numFmtId="0" fontId="3" fillId="5" borderId="19" xfId="4" applyFont="1" applyFill="1" applyBorder="1" applyAlignment="1" applyProtection="1">
      <alignment horizontal="right" vertical="center" wrapText="1"/>
    </xf>
    <xf numFmtId="0" fontId="3" fillId="5" borderId="10" xfId="4" applyFont="1" applyFill="1" applyBorder="1" applyAlignment="1" applyProtection="1">
      <alignment horizontal="right" vertical="center" wrapText="1"/>
    </xf>
    <xf numFmtId="0" fontId="3" fillId="5" borderId="9" xfId="4" applyFont="1" applyFill="1" applyBorder="1" applyAlignment="1" applyProtection="1">
      <alignment horizontal="right" vertical="center" wrapText="1"/>
    </xf>
    <xf numFmtId="0" fontId="4" fillId="5" borderId="30" xfId="4" applyFont="1" applyFill="1" applyBorder="1" applyAlignment="1" applyProtection="1">
      <alignment horizontal="center" vertical="center" wrapText="1"/>
    </xf>
    <xf numFmtId="0" fontId="4" fillId="5" borderId="6" xfId="4" applyFont="1" applyFill="1" applyBorder="1" applyAlignment="1" applyProtection="1">
      <alignment horizontal="center" vertical="center" wrapText="1"/>
    </xf>
    <xf numFmtId="0" fontId="19" fillId="2" borderId="31" xfId="4" applyFont="1" applyFill="1" applyBorder="1" applyAlignment="1" applyProtection="1">
      <alignment horizontal="left" vertical="center" wrapText="1"/>
    </xf>
    <xf numFmtId="0" fontId="3" fillId="2" borderId="32" xfId="4" applyFont="1" applyFill="1" applyBorder="1" applyAlignment="1" applyProtection="1">
      <alignment horizontal="left" vertical="center" wrapText="1"/>
    </xf>
    <xf numFmtId="0" fontId="3" fillId="2" borderId="33" xfId="4" applyFont="1" applyFill="1" applyBorder="1" applyAlignment="1" applyProtection="1">
      <alignment horizontal="left" vertical="center" wrapText="1"/>
    </xf>
    <xf numFmtId="0" fontId="3" fillId="5" borderId="2" xfId="4" applyFont="1" applyFill="1" applyBorder="1" applyAlignment="1" applyProtection="1">
      <alignment horizontal="right" vertical="center" wrapText="1"/>
    </xf>
    <xf numFmtId="0" fontId="3" fillId="5" borderId="3" xfId="4" applyFont="1" applyFill="1" applyBorder="1" applyAlignment="1" applyProtection="1">
      <alignment horizontal="right" vertical="center" wrapText="1"/>
    </xf>
    <xf numFmtId="0" fontId="16" fillId="6" borderId="19" xfId="4" applyFont="1" applyFill="1" applyBorder="1" applyAlignment="1" applyProtection="1">
      <alignment horizontal="right" vertical="center" wrapText="1"/>
    </xf>
    <xf numFmtId="0" fontId="16" fillId="6" borderId="10" xfId="4" applyFont="1" applyFill="1" applyBorder="1" applyAlignment="1" applyProtection="1">
      <alignment horizontal="right" vertical="center" wrapText="1"/>
    </xf>
    <xf numFmtId="0" fontId="16" fillId="6" borderId="9" xfId="4" applyFont="1" applyFill="1" applyBorder="1" applyAlignment="1" applyProtection="1">
      <alignment horizontal="right" vertical="center" wrapText="1"/>
    </xf>
    <xf numFmtId="0" fontId="2" fillId="2" borderId="12" xfId="4" applyFont="1" applyFill="1" applyBorder="1" applyAlignment="1" applyProtection="1">
      <alignment horizontal="center" vertical="center" wrapText="1"/>
    </xf>
    <xf numFmtId="0" fontId="2" fillId="2" borderId="13" xfId="4" applyFont="1" applyFill="1" applyBorder="1" applyAlignment="1" applyProtection="1">
      <alignment horizontal="center" vertical="center" wrapText="1"/>
    </xf>
    <xf numFmtId="0" fontId="6" fillId="4" borderId="8" xfId="4" applyFont="1" applyFill="1" applyBorder="1" applyAlignment="1" applyProtection="1">
      <alignment horizontal="center" vertical="center" wrapText="1"/>
    </xf>
    <xf numFmtId="0" fontId="6" fillId="4" borderId="9" xfId="4" applyFont="1" applyFill="1" applyBorder="1" applyAlignment="1" applyProtection="1">
      <alignment horizontal="center" vertical="center" wrapText="1"/>
    </xf>
    <xf numFmtId="0" fontId="2" fillId="4" borderId="3" xfId="4" applyFont="1" applyFill="1" applyBorder="1" applyAlignment="1" applyProtection="1">
      <alignment horizontal="center" vertical="center" wrapText="1"/>
    </xf>
    <xf numFmtId="0" fontId="6" fillId="0" borderId="21" xfId="4" applyFont="1" applyFill="1" applyBorder="1" applyAlignment="1" applyProtection="1">
      <alignment horizontal="center" vertical="center" wrapText="1"/>
    </xf>
    <xf numFmtId="0" fontId="6" fillId="0" borderId="23" xfId="4" applyFont="1" applyFill="1" applyBorder="1" applyAlignment="1" applyProtection="1">
      <alignment horizontal="center" vertical="center" wrapText="1"/>
    </xf>
    <xf numFmtId="0" fontId="6" fillId="0" borderId="22" xfId="4" applyFont="1" applyFill="1" applyBorder="1" applyAlignment="1" applyProtection="1">
      <alignment horizontal="center" vertical="center" wrapText="1"/>
    </xf>
    <xf numFmtId="0" fontId="16" fillId="0" borderId="26" xfId="4" applyFont="1" applyFill="1" applyBorder="1" applyAlignment="1" applyProtection="1">
      <alignment horizontal="center" vertical="center" wrapText="1"/>
    </xf>
    <xf numFmtId="0" fontId="16" fillId="0" borderId="24" xfId="4" applyFont="1" applyFill="1" applyBorder="1" applyAlignment="1" applyProtection="1">
      <alignment horizontal="center" vertical="center" wrapText="1"/>
    </xf>
    <xf numFmtId="0" fontId="16" fillId="0" borderId="29" xfId="4" applyFont="1" applyFill="1" applyBorder="1" applyAlignment="1" applyProtection="1">
      <alignment horizontal="center" vertical="center" wrapText="1"/>
    </xf>
    <xf numFmtId="0" fontId="16" fillId="0" borderId="25" xfId="4" applyFont="1" applyFill="1" applyBorder="1" applyAlignment="1" applyProtection="1">
      <alignment horizontal="center" vertical="center" wrapText="1"/>
    </xf>
    <xf numFmtId="0" fontId="16" fillId="0" borderId="8" xfId="4" applyFont="1" applyFill="1" applyBorder="1" applyAlignment="1" applyProtection="1">
      <alignment horizontal="center" vertical="center" wrapText="1"/>
    </xf>
    <xf numFmtId="0" fontId="16" fillId="0" borderId="9" xfId="4" applyFont="1" applyFill="1" applyBorder="1" applyAlignment="1" applyProtection="1">
      <alignment horizontal="center" vertical="center" wrapText="1"/>
    </xf>
    <xf numFmtId="0" fontId="16" fillId="0" borderId="10" xfId="4" applyFont="1" applyFill="1" applyBorder="1" applyAlignment="1" applyProtection="1">
      <alignment horizontal="center" vertical="center" wrapText="1"/>
    </xf>
    <xf numFmtId="0" fontId="3" fillId="7" borderId="19" xfId="4" applyFont="1" applyFill="1" applyBorder="1" applyAlignment="1" applyProtection="1">
      <alignment horizontal="right" vertical="center" wrapText="1"/>
    </xf>
    <xf numFmtId="0" fontId="3" fillId="7" borderId="10" xfId="4" applyFont="1" applyFill="1" applyBorder="1" applyAlignment="1" applyProtection="1">
      <alignment horizontal="right" vertical="center" wrapText="1"/>
    </xf>
    <xf numFmtId="0" fontId="3" fillId="7" borderId="9" xfId="4" applyFont="1" applyFill="1" applyBorder="1" applyAlignment="1" applyProtection="1">
      <alignment horizontal="right" vertical="center" wrapText="1"/>
    </xf>
    <xf numFmtId="0" fontId="2" fillId="2" borderId="14" xfId="4" applyFont="1" applyFill="1" applyBorder="1" applyAlignment="1" applyProtection="1">
      <alignment horizontal="center" vertical="center" wrapText="1"/>
    </xf>
    <xf numFmtId="0" fontId="6" fillId="4" borderId="3" xfId="4" applyFont="1" applyFill="1" applyBorder="1" applyAlignment="1" applyProtection="1">
      <alignment horizontal="center" vertical="center" wrapText="1"/>
    </xf>
    <xf numFmtId="0" fontId="2" fillId="2" borderId="3" xfId="4" applyFont="1" applyFill="1" applyBorder="1" applyAlignment="1" applyProtection="1">
      <alignment horizontal="center" vertical="center" wrapText="1"/>
    </xf>
    <xf numFmtId="43" fontId="2" fillId="4" borderId="3" xfId="4" applyNumberFormat="1" applyFont="1" applyFill="1" applyBorder="1" applyAlignment="1" applyProtection="1">
      <alignment horizontal="center" vertical="center" wrapText="1"/>
    </xf>
    <xf numFmtId="0" fontId="2" fillId="2" borderId="21" xfId="4" applyFont="1" applyFill="1" applyBorder="1" applyAlignment="1" applyProtection="1">
      <alignment horizontal="center" vertical="center" wrapText="1"/>
    </xf>
    <xf numFmtId="0" fontId="2" fillId="2" borderId="23" xfId="4" applyFont="1" applyFill="1" applyBorder="1" applyAlignment="1" applyProtection="1">
      <alignment horizontal="center" vertical="center" wrapText="1"/>
    </xf>
    <xf numFmtId="0" fontId="2" fillId="2" borderId="22" xfId="4" applyFont="1" applyFill="1" applyBorder="1" applyAlignment="1" applyProtection="1">
      <alignment horizontal="center" vertical="center" wrapText="1"/>
    </xf>
    <xf numFmtId="0" fontId="5" fillId="2" borderId="12" xfId="4" applyFont="1" applyFill="1" applyBorder="1" applyAlignment="1" applyProtection="1">
      <alignment horizontal="center" vertical="center" wrapText="1"/>
    </xf>
    <xf numFmtId="0" fontId="5" fillId="2" borderId="13" xfId="4" applyFont="1" applyFill="1" applyBorder="1" applyAlignment="1" applyProtection="1">
      <alignment horizontal="center" vertical="center" wrapText="1"/>
    </xf>
    <xf numFmtId="177" fontId="2" fillId="2" borderId="21" xfId="4" applyNumberFormat="1" applyFont="1" applyFill="1" applyBorder="1" applyAlignment="1" applyProtection="1">
      <alignment horizontal="center" vertical="center" wrapText="1"/>
    </xf>
    <xf numFmtId="177" fontId="2" fillId="2" borderId="23" xfId="4" applyNumberFormat="1" applyFont="1" applyFill="1" applyBorder="1" applyAlignment="1" applyProtection="1">
      <alignment horizontal="center" vertical="center" wrapText="1"/>
    </xf>
    <xf numFmtId="0" fontId="2" fillId="2" borderId="28" xfId="4" applyFont="1" applyFill="1" applyBorder="1" applyAlignment="1" applyProtection="1">
      <alignment horizontal="center" vertical="center" wrapText="1"/>
    </xf>
    <xf numFmtId="0" fontId="2" fillId="2" borderId="27" xfId="4" applyFont="1" applyFill="1" applyBorder="1" applyAlignment="1" applyProtection="1">
      <alignment horizontal="center" vertical="center" wrapText="1"/>
    </xf>
    <xf numFmtId="177" fontId="2" fillId="7" borderId="3" xfId="4" applyNumberFormat="1" applyFont="1" applyFill="1" applyBorder="1" applyAlignment="1" applyProtection="1">
      <alignment horizontal="center" vertical="center" wrapText="1"/>
    </xf>
    <xf numFmtId="0" fontId="2" fillId="0" borderId="12" xfId="4" applyFont="1" applyBorder="1" applyAlignment="1" applyProtection="1">
      <alignment horizontal="center" vertical="center" wrapText="1"/>
    </xf>
    <xf numFmtId="0" fontId="2" fillId="0" borderId="13" xfId="4" applyFont="1" applyBorder="1" applyAlignment="1" applyProtection="1">
      <alignment horizontal="center" vertical="center" wrapText="1"/>
    </xf>
    <xf numFmtId="0" fontId="2" fillId="0" borderId="14" xfId="4" applyFont="1" applyBorder="1" applyAlignment="1" applyProtection="1">
      <alignment horizontal="center" vertical="center" wrapText="1"/>
    </xf>
    <xf numFmtId="0" fontId="18" fillId="0" borderId="0" xfId="4" applyFont="1" applyAlignment="1" applyProtection="1">
      <alignment horizontal="center" vertical="center" wrapText="1"/>
    </xf>
    <xf numFmtId="0" fontId="4" fillId="0" borderId="11" xfId="4" applyFont="1" applyBorder="1" applyAlignment="1" applyProtection="1">
      <alignment horizontal="left" vertical="center" wrapText="1"/>
    </xf>
    <xf numFmtId="0" fontId="4" fillId="0" borderId="1" xfId="4" applyFont="1" applyBorder="1" applyAlignment="1" applyProtection="1">
      <alignment horizontal="left" vertical="center" wrapText="1"/>
    </xf>
    <xf numFmtId="0" fontId="14" fillId="0" borderId="1" xfId="4" applyFont="1" applyBorder="1" applyAlignment="1" applyProtection="1">
      <alignment horizontal="center" vertical="center" wrapText="1"/>
    </xf>
    <xf numFmtId="176" fontId="4" fillId="0" borderId="1" xfId="9" applyNumberFormat="1" applyFont="1" applyBorder="1" applyAlignment="1" applyProtection="1">
      <alignment horizontal="right" vertical="center" wrapText="1"/>
    </xf>
    <xf numFmtId="176" fontId="4" fillId="0" borderId="15" xfId="9" applyNumberFormat="1" applyFont="1" applyBorder="1" applyAlignment="1" applyProtection="1">
      <alignment horizontal="center" vertical="center" wrapText="1"/>
    </xf>
    <xf numFmtId="176" fontId="4" fillId="0" borderId="16" xfId="9" applyNumberFormat="1" applyFont="1" applyBorder="1" applyAlignment="1" applyProtection="1">
      <alignment horizontal="center" vertical="center" wrapText="1"/>
    </xf>
    <xf numFmtId="176" fontId="4" fillId="0" borderId="17" xfId="9" applyNumberFormat="1" applyFont="1" applyBorder="1" applyAlignment="1" applyProtection="1">
      <alignment horizontal="center" vertical="center" wrapText="1"/>
    </xf>
    <xf numFmtId="0" fontId="4" fillId="0" borderId="2" xfId="4" applyFont="1" applyBorder="1" applyAlignment="1" applyProtection="1">
      <alignment horizontal="left" vertical="center" wrapText="1"/>
    </xf>
    <xf numFmtId="0" fontId="4" fillId="0" borderId="3" xfId="4" applyFont="1" applyBorder="1" applyAlignment="1" applyProtection="1">
      <alignment horizontal="left" vertical="center" wrapText="1"/>
    </xf>
    <xf numFmtId="0" fontId="14" fillId="0" borderId="3" xfId="4" applyFont="1" applyBorder="1" applyAlignment="1" applyProtection="1">
      <alignment horizontal="center" vertical="center" wrapText="1"/>
    </xf>
    <xf numFmtId="176" fontId="4" fillId="0" borderId="3" xfId="9" applyNumberFormat="1" applyFont="1" applyBorder="1" applyAlignment="1" applyProtection="1">
      <alignment horizontal="right" vertical="center" wrapText="1"/>
    </xf>
    <xf numFmtId="176" fontId="4" fillId="0" borderId="8" xfId="9" applyNumberFormat="1" applyFont="1" applyBorder="1" applyAlignment="1" applyProtection="1">
      <alignment horizontal="center" vertical="center" wrapText="1"/>
    </xf>
    <xf numFmtId="176" fontId="4" fillId="0" borderId="10" xfId="9" applyNumberFormat="1" applyFont="1" applyBorder="1" applyAlignment="1" applyProtection="1">
      <alignment horizontal="center" vertical="center" wrapText="1"/>
    </xf>
    <xf numFmtId="176" fontId="4" fillId="0" borderId="18" xfId="9" applyNumberFormat="1" applyFont="1" applyBorder="1" applyAlignment="1" applyProtection="1">
      <alignment horizontal="center" vertical="center" wrapText="1"/>
    </xf>
    <xf numFmtId="0" fontId="1" fillId="4" borderId="3" xfId="4" applyFont="1" applyFill="1" applyBorder="1" applyAlignment="1" applyProtection="1">
      <alignment horizontal="center" vertical="center" wrapText="1"/>
    </xf>
    <xf numFmtId="0" fontId="2" fillId="4" borderId="8" xfId="4" applyFont="1" applyFill="1" applyBorder="1" applyAlignment="1" applyProtection="1">
      <alignment horizontal="center" vertical="center" wrapText="1"/>
    </xf>
    <xf numFmtId="0" fontId="2" fillId="4" borderId="10" xfId="4" applyFont="1" applyFill="1" applyBorder="1" applyAlignment="1" applyProtection="1">
      <alignment horizontal="center" vertical="center" wrapText="1"/>
    </xf>
    <xf numFmtId="0" fontId="2" fillId="4" borderId="9" xfId="4" applyFont="1" applyFill="1" applyBorder="1" applyAlignment="1" applyProtection="1">
      <alignment horizontal="center" vertical="center" wrapText="1"/>
    </xf>
  </cellXfs>
  <cellStyles count="10">
    <cellStyle name="Normal_Sheet1" xfId="5" xr:uid="{00000000-0005-0000-0000-000000000000}"/>
    <cellStyle name="常规" xfId="0" builtinId="0"/>
    <cellStyle name="常规 2" xfId="6" xr:uid="{00000000-0005-0000-0000-000002000000}"/>
    <cellStyle name="常规 2 2" xfId="3" xr:uid="{00000000-0005-0000-0000-000003000000}"/>
    <cellStyle name="常规 2 3" xfId="4" xr:uid="{00000000-0005-0000-0000-000004000000}"/>
    <cellStyle name="常规 6 2" xfId="2" xr:uid="{00000000-0005-0000-0000-000005000000}"/>
    <cellStyle name="千位分隔" xfId="8" builtinId="3"/>
    <cellStyle name="千位分隔 2" xfId="9" xr:uid="{623E7B9A-6223-4302-B3D6-23497BC56125}"/>
    <cellStyle name="说明文本" xfId="7" xr:uid="{00000000-0005-0000-0000-000007000000}"/>
    <cellStyle name="无色" xfId="1" xr:uid="{00000000-0005-0000-0000-000008000000}"/>
  </cellStyles>
  <dxfs count="0"/>
  <tableStyles count="0" defaultTableStyle="TableStyleMedium2"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33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L235"/>
  <sheetViews>
    <sheetView showGridLines="0" tabSelected="1" topLeftCell="B1" zoomScale="95" zoomScaleNormal="95" workbookViewId="0">
      <selection activeCell="K216" sqref="K216"/>
    </sheetView>
  </sheetViews>
  <sheetFormatPr defaultColWidth="11" defaultRowHeight="15.75" x14ac:dyDescent="0.4"/>
  <cols>
    <col min="1" max="1" width="11.875" style="19" customWidth="1"/>
    <col min="2" max="2" width="22" style="13" bestFit="1" customWidth="1"/>
    <col min="3" max="3" width="26.6875" style="13" bestFit="1" customWidth="1"/>
    <col min="4" max="4" width="33.1875" style="13" customWidth="1"/>
    <col min="5" max="5" width="10.625" style="20" bestFit="1" customWidth="1"/>
    <col min="6" max="6" width="6.5625" style="20" bestFit="1" customWidth="1"/>
    <col min="7" max="7" width="8.4375" style="21" bestFit="1" customWidth="1"/>
    <col min="8" max="8" width="6.5625" style="20" bestFit="1" customWidth="1"/>
    <col min="9" max="9" width="10.625" style="20" bestFit="1" customWidth="1"/>
    <col min="10" max="10" width="5.9375" style="13" bestFit="1" customWidth="1"/>
    <col min="11" max="11" width="15.75" style="20" bestFit="1" customWidth="1"/>
    <col min="12" max="12" width="43.4375" style="22" customWidth="1"/>
    <col min="13" max="13" width="13.5" style="4" customWidth="1"/>
    <col min="14" max="14" width="11" style="4"/>
    <col min="15" max="15" width="20.6875" style="4" customWidth="1"/>
    <col min="16" max="16384" width="11" style="4"/>
  </cols>
  <sheetData>
    <row r="1" spans="1:12" ht="21.75" customHeight="1" x14ac:dyDescent="0.4">
      <c r="A1" s="206" t="s">
        <v>76</v>
      </c>
      <c r="B1" s="206"/>
      <c r="C1" s="206"/>
      <c r="D1" s="206"/>
      <c r="E1" s="206"/>
      <c r="F1" s="206"/>
      <c r="G1" s="206"/>
      <c r="H1" s="206"/>
      <c r="I1" s="206"/>
      <c r="J1" s="206"/>
      <c r="K1" s="206"/>
      <c r="L1" s="206"/>
    </row>
    <row r="2" spans="1:12" ht="18" customHeight="1" x14ac:dyDescent="0.4">
      <c r="A2" s="208" t="s">
        <v>30</v>
      </c>
      <c r="B2" s="208"/>
      <c r="C2" s="209" t="s">
        <v>80</v>
      </c>
      <c r="D2" s="209"/>
      <c r="E2" s="207" t="s">
        <v>28</v>
      </c>
      <c r="F2" s="207"/>
      <c r="G2" s="207"/>
      <c r="H2" s="210" t="s">
        <v>83</v>
      </c>
      <c r="I2" s="211"/>
      <c r="J2" s="211"/>
      <c r="K2" s="211"/>
      <c r="L2" s="212"/>
    </row>
    <row r="3" spans="1:12" ht="18" customHeight="1" x14ac:dyDescent="0.4">
      <c r="A3" s="208" t="s">
        <v>31</v>
      </c>
      <c r="B3" s="208"/>
      <c r="C3" s="209" t="s">
        <v>81</v>
      </c>
      <c r="D3" s="209"/>
      <c r="E3" s="207" t="s">
        <v>27</v>
      </c>
      <c r="F3" s="207"/>
      <c r="G3" s="207"/>
      <c r="H3" s="210" t="s">
        <v>84</v>
      </c>
      <c r="I3" s="211"/>
      <c r="J3" s="211"/>
      <c r="K3" s="211"/>
      <c r="L3" s="212"/>
    </row>
    <row r="4" spans="1:12" ht="18" customHeight="1" x14ac:dyDescent="0.4">
      <c r="A4" s="144" t="s">
        <v>29</v>
      </c>
      <c r="B4" s="5" t="s">
        <v>82</v>
      </c>
      <c r="C4" s="6" t="s">
        <v>33</v>
      </c>
      <c r="D4" s="7">
        <v>1400</v>
      </c>
      <c r="E4" s="207" t="s">
        <v>6</v>
      </c>
      <c r="F4" s="207"/>
      <c r="G4" s="207"/>
      <c r="H4" s="210" t="s">
        <v>85</v>
      </c>
      <c r="I4" s="211"/>
      <c r="J4" s="211"/>
      <c r="K4" s="211"/>
      <c r="L4" s="212"/>
    </row>
    <row r="5" spans="1:12" ht="22.5" customHeight="1" x14ac:dyDescent="0.4">
      <c r="A5" s="133" t="s">
        <v>1</v>
      </c>
      <c r="B5" s="133" t="s">
        <v>2</v>
      </c>
      <c r="C5" s="184"/>
      <c r="D5" s="184"/>
      <c r="E5" s="8" t="s">
        <v>3</v>
      </c>
      <c r="F5" s="8" t="s">
        <v>8</v>
      </c>
      <c r="G5" s="8" t="s">
        <v>69</v>
      </c>
      <c r="H5" s="8" t="s">
        <v>8</v>
      </c>
      <c r="I5" s="8" t="s">
        <v>34</v>
      </c>
      <c r="J5" s="133" t="s">
        <v>8</v>
      </c>
      <c r="K5" s="8" t="s">
        <v>0</v>
      </c>
      <c r="L5" s="133" t="s">
        <v>4</v>
      </c>
    </row>
    <row r="6" spans="1:12" x14ac:dyDescent="0.4">
      <c r="A6" s="177" t="s">
        <v>50</v>
      </c>
      <c r="B6" s="130" t="s">
        <v>19</v>
      </c>
      <c r="C6" s="130" t="s">
        <v>60</v>
      </c>
      <c r="D6" s="130" t="s">
        <v>61</v>
      </c>
      <c r="E6" s="199"/>
      <c r="F6" s="200"/>
      <c r="G6" s="200"/>
      <c r="H6" s="200"/>
      <c r="I6" s="200"/>
      <c r="J6" s="200"/>
      <c r="K6" s="201"/>
      <c r="L6" s="145" t="s">
        <v>48</v>
      </c>
    </row>
    <row r="7" spans="1:12" ht="16.5" customHeight="1" x14ac:dyDescent="0.4">
      <c r="A7" s="178"/>
      <c r="B7" s="193" t="s">
        <v>219</v>
      </c>
      <c r="C7" s="121" t="s">
        <v>136</v>
      </c>
      <c r="D7" s="121" t="s">
        <v>213</v>
      </c>
      <c r="E7" s="52">
        <v>1</v>
      </c>
      <c r="F7" s="52" t="s">
        <v>124</v>
      </c>
      <c r="G7" s="53">
        <v>1</v>
      </c>
      <c r="H7" s="54" t="s">
        <v>212</v>
      </c>
      <c r="I7" s="53">
        <v>198750</v>
      </c>
      <c r="J7" s="135" t="s">
        <v>67</v>
      </c>
      <c r="K7" s="52">
        <f>E7*G7*I7</f>
        <v>198750</v>
      </c>
      <c r="L7" s="143" t="s">
        <v>258</v>
      </c>
    </row>
    <row r="8" spans="1:12" ht="16.5" customHeight="1" x14ac:dyDescent="0.4">
      <c r="A8" s="178"/>
      <c r="B8" s="194"/>
      <c r="C8" s="121" t="s">
        <v>210</v>
      </c>
      <c r="D8" s="121" t="s">
        <v>212</v>
      </c>
      <c r="E8" s="52">
        <v>35</v>
      </c>
      <c r="F8" s="52" t="s">
        <v>125</v>
      </c>
      <c r="G8" s="53">
        <v>1</v>
      </c>
      <c r="H8" s="54" t="s">
        <v>212</v>
      </c>
      <c r="I8" s="53">
        <v>2000</v>
      </c>
      <c r="J8" s="135" t="s">
        <v>67</v>
      </c>
      <c r="K8" s="52">
        <f t="shared" ref="K8:K32" si="0">E8*G8*I8</f>
        <v>70000</v>
      </c>
      <c r="L8" s="143" t="s">
        <v>253</v>
      </c>
    </row>
    <row r="9" spans="1:12" ht="16.5" customHeight="1" x14ac:dyDescent="0.4">
      <c r="A9" s="178"/>
      <c r="B9" s="193" t="s">
        <v>218</v>
      </c>
      <c r="C9" s="121" t="s">
        <v>126</v>
      </c>
      <c r="D9" s="121" t="s">
        <v>213</v>
      </c>
      <c r="E9" s="52">
        <v>1</v>
      </c>
      <c r="F9" s="52" t="s">
        <v>124</v>
      </c>
      <c r="G9" s="53">
        <v>1</v>
      </c>
      <c r="H9" s="54" t="s">
        <v>212</v>
      </c>
      <c r="I9" s="53">
        <v>216500</v>
      </c>
      <c r="J9" s="135" t="s">
        <v>67</v>
      </c>
      <c r="K9" s="52">
        <f t="shared" si="0"/>
        <v>216500</v>
      </c>
      <c r="L9" s="143" t="s">
        <v>257</v>
      </c>
    </row>
    <row r="10" spans="1:12" ht="16.5" customHeight="1" x14ac:dyDescent="0.4">
      <c r="A10" s="178"/>
      <c r="B10" s="195"/>
      <c r="C10" s="121" t="s">
        <v>255</v>
      </c>
      <c r="D10" s="121" t="s">
        <v>213</v>
      </c>
      <c r="E10" s="52">
        <v>1</v>
      </c>
      <c r="F10" s="52" t="s">
        <v>124</v>
      </c>
      <c r="G10" s="53">
        <v>1</v>
      </c>
      <c r="H10" s="54" t="s">
        <v>212</v>
      </c>
      <c r="I10" s="53">
        <v>198750</v>
      </c>
      <c r="J10" s="135" t="s">
        <v>67</v>
      </c>
      <c r="K10" s="52">
        <f t="shared" si="0"/>
        <v>198750</v>
      </c>
      <c r="L10" s="143" t="s">
        <v>258</v>
      </c>
    </row>
    <row r="11" spans="1:12" ht="16.5" customHeight="1" x14ac:dyDescent="0.4">
      <c r="A11" s="178"/>
      <c r="B11" s="195"/>
      <c r="C11" s="121" t="s">
        <v>256</v>
      </c>
      <c r="D11" s="121" t="s">
        <v>213</v>
      </c>
      <c r="E11" s="52">
        <v>1</v>
      </c>
      <c r="F11" s="52" t="s">
        <v>124</v>
      </c>
      <c r="G11" s="53">
        <v>1</v>
      </c>
      <c r="H11" s="54" t="s">
        <v>212</v>
      </c>
      <c r="I11" s="53">
        <v>198750</v>
      </c>
      <c r="J11" s="135" t="s">
        <v>67</v>
      </c>
      <c r="K11" s="52">
        <f t="shared" si="0"/>
        <v>198750</v>
      </c>
      <c r="L11" s="143" t="s">
        <v>259</v>
      </c>
    </row>
    <row r="12" spans="1:12" ht="16.5" customHeight="1" x14ac:dyDescent="0.4">
      <c r="A12" s="178"/>
      <c r="B12" s="194"/>
      <c r="C12" s="121" t="s">
        <v>260</v>
      </c>
      <c r="D12" s="121" t="s">
        <v>212</v>
      </c>
      <c r="E12" s="52">
        <v>79</v>
      </c>
      <c r="F12" s="52" t="s">
        <v>125</v>
      </c>
      <c r="G12" s="53">
        <v>1</v>
      </c>
      <c r="H12" s="54" t="s">
        <v>212</v>
      </c>
      <c r="I12" s="53">
        <v>1955</v>
      </c>
      <c r="J12" s="135" t="s">
        <v>67</v>
      </c>
      <c r="K12" s="52">
        <f t="shared" si="0"/>
        <v>154445</v>
      </c>
      <c r="L12" s="143" t="s">
        <v>103</v>
      </c>
    </row>
    <row r="13" spans="1:12" ht="16.5" customHeight="1" x14ac:dyDescent="0.4">
      <c r="A13" s="178"/>
      <c r="B13" s="193" t="s">
        <v>221</v>
      </c>
      <c r="C13" s="121" t="s">
        <v>254</v>
      </c>
      <c r="D13" s="121" t="s">
        <v>213</v>
      </c>
      <c r="E13" s="52">
        <v>1</v>
      </c>
      <c r="F13" s="52" t="s">
        <v>124</v>
      </c>
      <c r="G13" s="53">
        <v>1</v>
      </c>
      <c r="H13" s="54" t="s">
        <v>212</v>
      </c>
      <c r="I13" s="53">
        <v>181400</v>
      </c>
      <c r="J13" s="135" t="s">
        <v>67</v>
      </c>
      <c r="K13" s="52">
        <f t="shared" si="0"/>
        <v>181400</v>
      </c>
      <c r="L13" s="143" t="s">
        <v>270</v>
      </c>
    </row>
    <row r="14" spans="1:12" ht="16.5" customHeight="1" x14ac:dyDescent="0.4">
      <c r="A14" s="178"/>
      <c r="B14" s="195"/>
      <c r="C14" s="121" t="s">
        <v>263</v>
      </c>
      <c r="D14" s="121" t="s">
        <v>213</v>
      </c>
      <c r="E14" s="52">
        <v>1</v>
      </c>
      <c r="F14" s="52" t="s">
        <v>124</v>
      </c>
      <c r="G14" s="53">
        <v>1</v>
      </c>
      <c r="H14" s="54" t="s">
        <v>212</v>
      </c>
      <c r="I14" s="53">
        <v>216500</v>
      </c>
      <c r="J14" s="135" t="s">
        <v>67</v>
      </c>
      <c r="K14" s="52">
        <f t="shared" si="0"/>
        <v>216500</v>
      </c>
      <c r="L14" s="143" t="s">
        <v>271</v>
      </c>
    </row>
    <row r="15" spans="1:12" ht="16.5" customHeight="1" x14ac:dyDescent="0.4">
      <c r="A15" s="178"/>
      <c r="B15" s="195"/>
      <c r="C15" s="121" t="s">
        <v>136</v>
      </c>
      <c r="D15" s="121" t="s">
        <v>213</v>
      </c>
      <c r="E15" s="52">
        <v>1</v>
      </c>
      <c r="F15" s="52" t="s">
        <v>124</v>
      </c>
      <c r="G15" s="53">
        <v>1</v>
      </c>
      <c r="H15" s="54" t="s">
        <v>212</v>
      </c>
      <c r="I15" s="53">
        <v>198750</v>
      </c>
      <c r="J15" s="135" t="s">
        <v>67</v>
      </c>
      <c r="K15" s="52">
        <f t="shared" si="0"/>
        <v>198750</v>
      </c>
      <c r="L15" s="143" t="s">
        <v>258</v>
      </c>
    </row>
    <row r="16" spans="1:12" ht="16.5" customHeight="1" x14ac:dyDescent="0.4">
      <c r="A16" s="178"/>
      <c r="B16" s="195"/>
      <c r="C16" s="121" t="s">
        <v>261</v>
      </c>
      <c r="D16" s="121" t="s">
        <v>212</v>
      </c>
      <c r="E16" s="52">
        <v>40</v>
      </c>
      <c r="F16" s="52" t="s">
        <v>125</v>
      </c>
      <c r="G16" s="53">
        <v>1</v>
      </c>
      <c r="H16" s="54" t="s">
        <v>212</v>
      </c>
      <c r="I16" s="53">
        <v>1930</v>
      </c>
      <c r="J16" s="135" t="s">
        <v>67</v>
      </c>
      <c r="K16" s="52">
        <f t="shared" si="0"/>
        <v>77200</v>
      </c>
      <c r="L16" s="143" t="s">
        <v>304</v>
      </c>
    </row>
    <row r="17" spans="1:12" ht="16.5" customHeight="1" x14ac:dyDescent="0.4">
      <c r="A17" s="178"/>
      <c r="B17" s="194"/>
      <c r="C17" s="121" t="s">
        <v>210</v>
      </c>
      <c r="D17" s="121" t="s">
        <v>212</v>
      </c>
      <c r="E17" s="52">
        <v>44</v>
      </c>
      <c r="F17" s="52" t="s">
        <v>125</v>
      </c>
      <c r="G17" s="53">
        <v>1</v>
      </c>
      <c r="H17" s="54" t="s">
        <v>212</v>
      </c>
      <c r="I17" s="53">
        <v>2000</v>
      </c>
      <c r="J17" s="135" t="s">
        <v>67</v>
      </c>
      <c r="K17" s="52">
        <f t="shared" si="0"/>
        <v>88000</v>
      </c>
      <c r="L17" s="143" t="s">
        <v>253</v>
      </c>
    </row>
    <row r="18" spans="1:12" ht="16.5" customHeight="1" x14ac:dyDescent="0.4">
      <c r="A18" s="178"/>
      <c r="B18" s="193" t="s">
        <v>220</v>
      </c>
      <c r="C18" s="121" t="s">
        <v>254</v>
      </c>
      <c r="D18" s="121" t="s">
        <v>213</v>
      </c>
      <c r="E18" s="52">
        <v>1</v>
      </c>
      <c r="F18" s="52" t="s">
        <v>124</v>
      </c>
      <c r="G18" s="53">
        <v>1</v>
      </c>
      <c r="H18" s="54" t="s">
        <v>212</v>
      </c>
      <c r="I18" s="53">
        <v>182700</v>
      </c>
      <c r="J18" s="135" t="s">
        <v>67</v>
      </c>
      <c r="K18" s="52">
        <f t="shared" si="0"/>
        <v>182700</v>
      </c>
      <c r="L18" s="146" t="s">
        <v>284</v>
      </c>
    </row>
    <row r="19" spans="1:12" ht="16.5" customHeight="1" x14ac:dyDescent="0.4">
      <c r="A19" s="178"/>
      <c r="B19" s="195"/>
      <c r="C19" s="121" t="s">
        <v>262</v>
      </c>
      <c r="D19" s="121" t="s">
        <v>213</v>
      </c>
      <c r="E19" s="52">
        <v>1</v>
      </c>
      <c r="F19" s="52" t="s">
        <v>124</v>
      </c>
      <c r="G19" s="53">
        <v>1</v>
      </c>
      <c r="H19" s="54" t="s">
        <v>212</v>
      </c>
      <c r="I19" s="53">
        <v>243800</v>
      </c>
      <c r="J19" s="135" t="s">
        <v>67</v>
      </c>
      <c r="K19" s="52">
        <f t="shared" si="0"/>
        <v>243800</v>
      </c>
      <c r="L19" s="146" t="s">
        <v>273</v>
      </c>
    </row>
    <row r="20" spans="1:12" ht="16.5" customHeight="1" x14ac:dyDescent="0.4">
      <c r="A20" s="178"/>
      <c r="B20" s="195"/>
      <c r="C20" s="121" t="s">
        <v>268</v>
      </c>
      <c r="D20" s="121" t="s">
        <v>213</v>
      </c>
      <c r="E20" s="52">
        <v>1</v>
      </c>
      <c r="F20" s="52" t="s">
        <v>124</v>
      </c>
      <c r="G20" s="53">
        <v>1</v>
      </c>
      <c r="H20" s="54" t="s">
        <v>212</v>
      </c>
      <c r="I20" s="53">
        <v>116400</v>
      </c>
      <c r="J20" s="135" t="s">
        <v>67</v>
      </c>
      <c r="K20" s="52">
        <f t="shared" si="0"/>
        <v>116400</v>
      </c>
      <c r="L20" s="146" t="s">
        <v>274</v>
      </c>
    </row>
    <row r="21" spans="1:12" ht="16.5" customHeight="1" x14ac:dyDescent="0.4">
      <c r="A21" s="178"/>
      <c r="B21" s="195"/>
      <c r="C21" s="121" t="s">
        <v>255</v>
      </c>
      <c r="D21" s="121" t="s">
        <v>213</v>
      </c>
      <c r="E21" s="52">
        <v>1</v>
      </c>
      <c r="F21" s="52" t="s">
        <v>124</v>
      </c>
      <c r="G21" s="53">
        <v>1</v>
      </c>
      <c r="H21" s="54" t="s">
        <v>212</v>
      </c>
      <c r="I21" s="53">
        <v>198750</v>
      </c>
      <c r="J21" s="135" t="s">
        <v>67</v>
      </c>
      <c r="K21" s="52">
        <f t="shared" si="0"/>
        <v>198750</v>
      </c>
      <c r="L21" s="146" t="s">
        <v>275</v>
      </c>
    </row>
    <row r="22" spans="1:12" ht="16.5" customHeight="1" x14ac:dyDescent="0.4">
      <c r="A22" s="178"/>
      <c r="B22" s="195"/>
      <c r="C22" s="121" t="s">
        <v>256</v>
      </c>
      <c r="D22" s="121" t="s">
        <v>213</v>
      </c>
      <c r="E22" s="52">
        <v>1</v>
      </c>
      <c r="F22" s="52" t="s">
        <v>124</v>
      </c>
      <c r="G22" s="53">
        <v>1</v>
      </c>
      <c r="H22" s="54" t="s">
        <v>212</v>
      </c>
      <c r="I22" s="53">
        <v>198750</v>
      </c>
      <c r="J22" s="135" t="s">
        <v>67</v>
      </c>
      <c r="K22" s="52">
        <f t="shared" si="0"/>
        <v>198750</v>
      </c>
      <c r="L22" s="146" t="s">
        <v>276</v>
      </c>
    </row>
    <row r="23" spans="1:12" ht="16.5" customHeight="1" x14ac:dyDescent="0.4">
      <c r="A23" s="178"/>
      <c r="B23" s="195"/>
      <c r="C23" s="121" t="s">
        <v>214</v>
      </c>
      <c r="D23" s="121" t="s">
        <v>213</v>
      </c>
      <c r="E23" s="52">
        <v>1</v>
      </c>
      <c r="F23" s="52" t="s">
        <v>124</v>
      </c>
      <c r="G23" s="53">
        <v>1</v>
      </c>
      <c r="H23" s="54" t="s">
        <v>212</v>
      </c>
      <c r="I23" s="53">
        <v>227000</v>
      </c>
      <c r="J23" s="135" t="s">
        <v>67</v>
      </c>
      <c r="K23" s="52">
        <f t="shared" si="0"/>
        <v>227000</v>
      </c>
      <c r="L23" s="146" t="s">
        <v>272</v>
      </c>
    </row>
    <row r="24" spans="1:12" ht="16.5" customHeight="1" x14ac:dyDescent="0.4">
      <c r="A24" s="178"/>
      <c r="B24" s="194"/>
      <c r="C24" s="121" t="s">
        <v>260</v>
      </c>
      <c r="D24" s="121" t="s">
        <v>212</v>
      </c>
      <c r="E24" s="52">
        <v>78</v>
      </c>
      <c r="F24" s="52" t="s">
        <v>125</v>
      </c>
      <c r="G24" s="53">
        <v>1</v>
      </c>
      <c r="H24" s="54" t="s">
        <v>212</v>
      </c>
      <c r="I24" s="53">
        <v>1955</v>
      </c>
      <c r="J24" s="135" t="s">
        <v>67</v>
      </c>
      <c r="K24" s="52">
        <f t="shared" si="0"/>
        <v>152490</v>
      </c>
      <c r="L24" s="143" t="s">
        <v>304</v>
      </c>
    </row>
    <row r="25" spans="1:12" ht="16.5" customHeight="1" x14ac:dyDescent="0.4">
      <c r="A25" s="178"/>
      <c r="B25" s="193" t="s">
        <v>222</v>
      </c>
      <c r="C25" s="121" t="s">
        <v>254</v>
      </c>
      <c r="D25" s="121" t="s">
        <v>213</v>
      </c>
      <c r="E25" s="52">
        <v>1</v>
      </c>
      <c r="F25" s="52" t="s">
        <v>124</v>
      </c>
      <c r="G25" s="53">
        <v>1</v>
      </c>
      <c r="H25" s="54" t="s">
        <v>212</v>
      </c>
      <c r="I25" s="53">
        <v>216500</v>
      </c>
      <c r="J25" s="135" t="s">
        <v>67</v>
      </c>
      <c r="K25" s="52">
        <f t="shared" si="0"/>
        <v>216500</v>
      </c>
      <c r="L25" s="143" t="s">
        <v>269</v>
      </c>
    </row>
    <row r="26" spans="1:12" ht="16.5" customHeight="1" x14ac:dyDescent="0.4">
      <c r="A26" s="178"/>
      <c r="B26" s="194"/>
      <c r="C26" s="121" t="s">
        <v>263</v>
      </c>
      <c r="D26" s="121" t="s">
        <v>213</v>
      </c>
      <c r="E26" s="52">
        <v>1</v>
      </c>
      <c r="F26" s="52" t="s">
        <v>124</v>
      </c>
      <c r="G26" s="53">
        <v>1</v>
      </c>
      <c r="H26" s="54" t="s">
        <v>212</v>
      </c>
      <c r="I26" s="53">
        <v>216500</v>
      </c>
      <c r="J26" s="135" t="s">
        <v>67</v>
      </c>
      <c r="K26" s="52">
        <f t="shared" si="0"/>
        <v>216500</v>
      </c>
      <c r="L26" s="146" t="s">
        <v>285</v>
      </c>
    </row>
    <row r="27" spans="1:12" ht="16.5" customHeight="1" x14ac:dyDescent="0.4">
      <c r="A27" s="178"/>
      <c r="B27" s="121" t="s">
        <v>264</v>
      </c>
      <c r="C27" s="121" t="s">
        <v>137</v>
      </c>
      <c r="D27" s="121" t="s">
        <v>305</v>
      </c>
      <c r="E27" s="52">
        <v>10</v>
      </c>
      <c r="F27" s="52" t="s">
        <v>93</v>
      </c>
      <c r="G27" s="53">
        <v>1</v>
      </c>
      <c r="H27" s="54" t="s">
        <v>115</v>
      </c>
      <c r="I27" s="53">
        <v>15000</v>
      </c>
      <c r="J27" s="135" t="s">
        <v>67</v>
      </c>
      <c r="K27" s="52">
        <f t="shared" si="0"/>
        <v>150000</v>
      </c>
      <c r="L27" s="143" t="s">
        <v>103</v>
      </c>
    </row>
    <row r="28" spans="1:12" ht="16.5" customHeight="1" x14ac:dyDescent="0.4">
      <c r="A28" s="178"/>
      <c r="B28" s="193" t="s">
        <v>265</v>
      </c>
      <c r="C28" s="121" t="s">
        <v>266</v>
      </c>
      <c r="D28" s="121" t="s">
        <v>306</v>
      </c>
      <c r="E28" s="52">
        <v>1</v>
      </c>
      <c r="F28" s="52" t="s">
        <v>93</v>
      </c>
      <c r="G28" s="53">
        <v>1</v>
      </c>
      <c r="H28" s="54" t="s">
        <v>115</v>
      </c>
      <c r="I28" s="53">
        <v>9000</v>
      </c>
      <c r="J28" s="135" t="s">
        <v>67</v>
      </c>
      <c r="K28" s="52">
        <f t="shared" si="0"/>
        <v>9000</v>
      </c>
      <c r="L28" s="143" t="s">
        <v>103</v>
      </c>
    </row>
    <row r="29" spans="1:12" ht="16.5" customHeight="1" x14ac:dyDescent="0.4">
      <c r="A29" s="178"/>
      <c r="B29" s="194"/>
      <c r="C29" s="121" t="s">
        <v>267</v>
      </c>
      <c r="D29" s="121" t="s">
        <v>307</v>
      </c>
      <c r="E29" s="52">
        <v>24</v>
      </c>
      <c r="F29" s="52" t="s">
        <v>93</v>
      </c>
      <c r="G29" s="53">
        <v>1</v>
      </c>
      <c r="H29" s="54" t="s">
        <v>115</v>
      </c>
      <c r="I29" s="53">
        <v>4000</v>
      </c>
      <c r="J29" s="135" t="s">
        <v>67</v>
      </c>
      <c r="K29" s="52">
        <f t="shared" si="0"/>
        <v>96000</v>
      </c>
      <c r="L29" s="143" t="s">
        <v>103</v>
      </c>
    </row>
    <row r="30" spans="1:12" ht="16.5" customHeight="1" x14ac:dyDescent="0.4">
      <c r="A30" s="178"/>
      <c r="B30" s="167" t="s">
        <v>294</v>
      </c>
      <c r="C30" s="167" t="s">
        <v>444</v>
      </c>
      <c r="D30" s="167" t="s">
        <v>295</v>
      </c>
      <c r="E30" s="168">
        <v>35</v>
      </c>
      <c r="F30" s="168" t="s">
        <v>93</v>
      </c>
      <c r="G30" s="169">
        <v>1</v>
      </c>
      <c r="H30" s="170" t="s">
        <v>115</v>
      </c>
      <c r="I30" s="169">
        <v>5000</v>
      </c>
      <c r="J30" s="65" t="s">
        <v>67</v>
      </c>
      <c r="K30" s="68">
        <f t="shared" si="0"/>
        <v>175000</v>
      </c>
      <c r="L30" s="171" t="s">
        <v>467</v>
      </c>
    </row>
    <row r="31" spans="1:12" ht="16.5" customHeight="1" x14ac:dyDescent="0.4">
      <c r="A31" s="178"/>
      <c r="B31" s="121" t="s">
        <v>446</v>
      </c>
      <c r="C31" s="121" t="s">
        <v>445</v>
      </c>
      <c r="D31" s="121" t="s">
        <v>295</v>
      </c>
      <c r="E31" s="1">
        <v>20</v>
      </c>
      <c r="F31" s="1" t="s">
        <v>93</v>
      </c>
      <c r="G31" s="9">
        <v>1</v>
      </c>
      <c r="H31" s="10" t="s">
        <v>115</v>
      </c>
      <c r="I31" s="9">
        <v>5000</v>
      </c>
      <c r="J31" s="142" t="s">
        <v>67</v>
      </c>
      <c r="K31" s="52">
        <f t="shared" si="0"/>
        <v>100000</v>
      </c>
      <c r="L31" s="143" t="s">
        <v>103</v>
      </c>
    </row>
    <row r="32" spans="1:12" ht="16.5" customHeight="1" x14ac:dyDescent="0.4">
      <c r="A32" s="179"/>
      <c r="B32" s="121" t="s">
        <v>296</v>
      </c>
      <c r="C32" s="121" t="s">
        <v>448</v>
      </c>
      <c r="D32" s="121" t="s">
        <v>297</v>
      </c>
      <c r="E32" s="1">
        <v>15</v>
      </c>
      <c r="F32" s="1" t="s">
        <v>93</v>
      </c>
      <c r="G32" s="9">
        <v>1</v>
      </c>
      <c r="H32" s="10" t="s">
        <v>115</v>
      </c>
      <c r="I32" s="9">
        <v>4000</v>
      </c>
      <c r="J32" s="135" t="s">
        <v>67</v>
      </c>
      <c r="K32" s="52">
        <f t="shared" si="0"/>
        <v>60000</v>
      </c>
      <c r="L32" s="143" t="s">
        <v>447</v>
      </c>
    </row>
    <row r="33" spans="1:12" ht="16.5" customHeight="1" x14ac:dyDescent="0.4">
      <c r="A33" s="196" t="s">
        <v>20</v>
      </c>
      <c r="B33" s="197"/>
      <c r="C33" s="197"/>
      <c r="D33" s="197"/>
      <c r="E33" s="197"/>
      <c r="F33" s="197"/>
      <c r="G33" s="197"/>
      <c r="H33" s="197"/>
      <c r="I33" s="197"/>
      <c r="J33" s="198"/>
      <c r="K33" s="2">
        <f>SUM(K7:K32)</f>
        <v>4141935</v>
      </c>
      <c r="L33" s="147" t="s">
        <v>252</v>
      </c>
    </row>
    <row r="34" spans="1:12" x14ac:dyDescent="0.4">
      <c r="A34" s="188" t="s">
        <v>51</v>
      </c>
      <c r="B34" s="130" t="s">
        <v>7</v>
      </c>
      <c r="C34" s="130" t="s">
        <v>68</v>
      </c>
      <c r="D34" s="130" t="s">
        <v>13</v>
      </c>
      <c r="E34" s="130" t="s">
        <v>35</v>
      </c>
      <c r="F34" s="130" t="s">
        <v>39</v>
      </c>
      <c r="G34" s="130" t="s">
        <v>37</v>
      </c>
      <c r="H34" s="130" t="s">
        <v>40</v>
      </c>
      <c r="I34" s="130" t="s">
        <v>34</v>
      </c>
      <c r="J34" s="130" t="s">
        <v>8</v>
      </c>
      <c r="K34" s="130"/>
      <c r="L34" s="120" t="s">
        <v>5</v>
      </c>
    </row>
    <row r="35" spans="1:12" x14ac:dyDescent="0.4">
      <c r="A35" s="189"/>
      <c r="B35" s="127" t="s">
        <v>217</v>
      </c>
      <c r="C35" s="121" t="s">
        <v>291</v>
      </c>
      <c r="D35" s="121" t="s">
        <v>117</v>
      </c>
      <c r="E35" s="58">
        <v>10</v>
      </c>
      <c r="F35" s="52" t="s">
        <v>116</v>
      </c>
      <c r="G35" s="53">
        <v>4</v>
      </c>
      <c r="H35" s="54" t="s">
        <v>40</v>
      </c>
      <c r="I35" s="53">
        <v>4500</v>
      </c>
      <c r="J35" s="135" t="s">
        <v>67</v>
      </c>
      <c r="K35" s="52">
        <f>E35*G35*I35</f>
        <v>180000</v>
      </c>
      <c r="L35" s="39" t="s">
        <v>298</v>
      </c>
    </row>
    <row r="36" spans="1:12" x14ac:dyDescent="0.4">
      <c r="A36" s="189"/>
      <c r="B36" s="190" t="s">
        <v>277</v>
      </c>
      <c r="C36" s="121" t="s">
        <v>293</v>
      </c>
      <c r="D36" s="121" t="s">
        <v>117</v>
      </c>
      <c r="E36" s="58">
        <v>3</v>
      </c>
      <c r="F36" s="52" t="s">
        <v>116</v>
      </c>
      <c r="G36" s="53">
        <v>4</v>
      </c>
      <c r="H36" s="54" t="s">
        <v>40</v>
      </c>
      <c r="I36" s="92">
        <v>1950</v>
      </c>
      <c r="J36" s="135" t="s">
        <v>67</v>
      </c>
      <c r="K36" s="52">
        <f t="shared" ref="K36:K42" si="1">E36*G36*I36</f>
        <v>23400</v>
      </c>
      <c r="L36" s="39" t="s">
        <v>298</v>
      </c>
    </row>
    <row r="37" spans="1:12" x14ac:dyDescent="0.4">
      <c r="A37" s="189"/>
      <c r="B37" s="191"/>
      <c r="C37" s="121" t="s">
        <v>292</v>
      </c>
      <c r="D37" s="121" t="s">
        <v>117</v>
      </c>
      <c r="E37" s="58">
        <v>22</v>
      </c>
      <c r="F37" s="52" t="s">
        <v>116</v>
      </c>
      <c r="G37" s="53">
        <v>4</v>
      </c>
      <c r="H37" s="54" t="s">
        <v>40</v>
      </c>
      <c r="I37" s="92">
        <v>1450</v>
      </c>
      <c r="J37" s="135" t="s">
        <v>67</v>
      </c>
      <c r="K37" s="52">
        <f t="shared" si="1"/>
        <v>127600</v>
      </c>
      <c r="L37" s="39" t="s">
        <v>298</v>
      </c>
    </row>
    <row r="38" spans="1:12" x14ac:dyDescent="0.4">
      <c r="A38" s="189"/>
      <c r="B38" s="191"/>
      <c r="C38" s="121" t="s">
        <v>299</v>
      </c>
      <c r="D38" s="121" t="s">
        <v>117</v>
      </c>
      <c r="E38" s="58">
        <v>35</v>
      </c>
      <c r="F38" s="52" t="s">
        <v>116</v>
      </c>
      <c r="G38" s="53">
        <v>4</v>
      </c>
      <c r="H38" s="54" t="s">
        <v>40</v>
      </c>
      <c r="I38" s="53">
        <v>1050</v>
      </c>
      <c r="J38" s="142" t="s">
        <v>67</v>
      </c>
      <c r="K38" s="52">
        <f t="shared" ref="K38" si="2">E38*G38*I38</f>
        <v>147000</v>
      </c>
      <c r="L38" s="39" t="s">
        <v>298</v>
      </c>
    </row>
    <row r="39" spans="1:12" x14ac:dyDescent="0.4">
      <c r="A39" s="189"/>
      <c r="B39" s="191"/>
      <c r="C39" s="193" t="s">
        <v>443</v>
      </c>
      <c r="D39" s="121" t="s">
        <v>117</v>
      </c>
      <c r="E39" s="58">
        <v>3</v>
      </c>
      <c r="F39" s="52" t="s">
        <v>116</v>
      </c>
      <c r="G39" s="53">
        <v>4</v>
      </c>
      <c r="H39" s="54" t="s">
        <v>40</v>
      </c>
      <c r="I39" s="92">
        <v>1950</v>
      </c>
      <c r="J39" s="135" t="s">
        <v>67</v>
      </c>
      <c r="K39" s="52">
        <f t="shared" si="1"/>
        <v>23400</v>
      </c>
      <c r="L39" s="39" t="s">
        <v>298</v>
      </c>
    </row>
    <row r="40" spans="1:12" x14ac:dyDescent="0.4">
      <c r="A40" s="189"/>
      <c r="B40" s="191"/>
      <c r="C40" s="194"/>
      <c r="D40" s="121" t="s">
        <v>117</v>
      </c>
      <c r="E40" s="58">
        <v>17</v>
      </c>
      <c r="F40" s="52" t="s">
        <v>116</v>
      </c>
      <c r="G40" s="53">
        <v>4</v>
      </c>
      <c r="H40" s="54" t="s">
        <v>40</v>
      </c>
      <c r="I40" s="92">
        <v>1050</v>
      </c>
      <c r="J40" s="165" t="s">
        <v>67</v>
      </c>
      <c r="K40" s="52">
        <f t="shared" si="1"/>
        <v>71400</v>
      </c>
      <c r="L40" s="39" t="s">
        <v>298</v>
      </c>
    </row>
    <row r="41" spans="1:12" x14ac:dyDescent="0.4">
      <c r="A41" s="189"/>
      <c r="B41" s="191"/>
      <c r="C41" s="193" t="s">
        <v>300</v>
      </c>
      <c r="D41" s="121" t="s">
        <v>117</v>
      </c>
      <c r="E41" s="58">
        <v>5</v>
      </c>
      <c r="F41" s="52" t="s">
        <v>116</v>
      </c>
      <c r="G41" s="53">
        <v>2</v>
      </c>
      <c r="H41" s="54" t="s">
        <v>40</v>
      </c>
      <c r="I41" s="92">
        <v>1450</v>
      </c>
      <c r="J41" s="165" t="s">
        <v>67</v>
      </c>
      <c r="K41" s="52">
        <f t="shared" si="1"/>
        <v>14500</v>
      </c>
      <c r="L41" s="39" t="s">
        <v>460</v>
      </c>
    </row>
    <row r="42" spans="1:12" x14ac:dyDescent="0.4">
      <c r="A42" s="189"/>
      <c r="B42" s="191"/>
      <c r="C42" s="194"/>
      <c r="D42" s="121" t="s">
        <v>117</v>
      </c>
      <c r="E42" s="58">
        <v>10</v>
      </c>
      <c r="F42" s="52" t="s">
        <v>116</v>
      </c>
      <c r="G42" s="53">
        <v>2</v>
      </c>
      <c r="H42" s="54" t="s">
        <v>40</v>
      </c>
      <c r="I42" s="53">
        <v>1050</v>
      </c>
      <c r="J42" s="165" t="s">
        <v>67</v>
      </c>
      <c r="K42" s="52">
        <f t="shared" si="1"/>
        <v>21000</v>
      </c>
      <c r="L42" s="39" t="s">
        <v>460</v>
      </c>
    </row>
    <row r="43" spans="1:12" x14ac:dyDescent="0.4">
      <c r="A43" s="189"/>
      <c r="B43" s="192"/>
      <c r="C43" s="121" t="s">
        <v>302</v>
      </c>
      <c r="D43" s="121" t="s">
        <v>117</v>
      </c>
      <c r="E43" s="58">
        <v>60</v>
      </c>
      <c r="F43" s="52" t="s">
        <v>116</v>
      </c>
      <c r="G43" s="53">
        <v>4</v>
      </c>
      <c r="H43" s="54" t="s">
        <v>40</v>
      </c>
      <c r="I43" s="53">
        <v>1050</v>
      </c>
      <c r="J43" s="135" t="s">
        <v>67</v>
      </c>
      <c r="K43" s="52">
        <f t="shared" ref="K43" si="3">E43*G43*I43</f>
        <v>252000</v>
      </c>
      <c r="L43" s="39" t="s">
        <v>301</v>
      </c>
    </row>
    <row r="44" spans="1:12" ht="16.5" customHeight="1" x14ac:dyDescent="0.4">
      <c r="A44" s="196" t="s">
        <v>10</v>
      </c>
      <c r="B44" s="197"/>
      <c r="C44" s="197"/>
      <c r="D44" s="197"/>
      <c r="E44" s="197"/>
      <c r="F44" s="197"/>
      <c r="G44" s="197"/>
      <c r="H44" s="197"/>
      <c r="I44" s="197"/>
      <c r="J44" s="198"/>
      <c r="K44" s="2">
        <f>SUM(K35:K43)</f>
        <v>860300</v>
      </c>
      <c r="L44" s="148" t="s">
        <v>245</v>
      </c>
    </row>
    <row r="45" spans="1:12" ht="30" x14ac:dyDescent="0.4">
      <c r="A45" s="177" t="s">
        <v>52</v>
      </c>
      <c r="B45" s="130" t="s">
        <v>16</v>
      </c>
      <c r="C45" s="130" t="s">
        <v>66</v>
      </c>
      <c r="D45" s="130" t="s">
        <v>123</v>
      </c>
      <c r="E45" s="130" t="s">
        <v>70</v>
      </c>
      <c r="F45" s="130" t="s">
        <v>71</v>
      </c>
      <c r="G45" s="130" t="s">
        <v>70</v>
      </c>
      <c r="H45" s="130" t="s">
        <v>71</v>
      </c>
      <c r="I45" s="130" t="s">
        <v>72</v>
      </c>
      <c r="J45" s="130" t="s">
        <v>71</v>
      </c>
      <c r="K45" s="25"/>
      <c r="L45" s="149" t="s">
        <v>350</v>
      </c>
    </row>
    <row r="46" spans="1:12" ht="16.5" customHeight="1" x14ac:dyDescent="0.4">
      <c r="A46" s="178"/>
      <c r="B46" s="127" t="s">
        <v>352</v>
      </c>
      <c r="C46" s="121" t="s">
        <v>354</v>
      </c>
      <c r="D46" s="121" t="s">
        <v>131</v>
      </c>
      <c r="E46" s="24">
        <v>2</v>
      </c>
      <c r="F46" s="27" t="s">
        <v>77</v>
      </c>
      <c r="G46" s="9">
        <v>1</v>
      </c>
      <c r="H46" s="10" t="s">
        <v>122</v>
      </c>
      <c r="I46" s="28">
        <v>2200</v>
      </c>
      <c r="J46" s="135" t="s">
        <v>78</v>
      </c>
      <c r="K46" s="29">
        <f>I46*G46*E46</f>
        <v>4400</v>
      </c>
      <c r="L46" s="39" t="s">
        <v>132</v>
      </c>
    </row>
    <row r="47" spans="1:12" ht="16.5" customHeight="1" x14ac:dyDescent="0.4">
      <c r="A47" s="178"/>
      <c r="B47" s="205" t="s">
        <v>353</v>
      </c>
      <c r="C47" s="121" t="s">
        <v>356</v>
      </c>
      <c r="D47" s="121" t="s">
        <v>131</v>
      </c>
      <c r="E47" s="24">
        <v>2</v>
      </c>
      <c r="F47" s="27" t="s">
        <v>77</v>
      </c>
      <c r="G47" s="9">
        <v>1</v>
      </c>
      <c r="H47" s="10" t="s">
        <v>122</v>
      </c>
      <c r="I47" s="28">
        <v>800</v>
      </c>
      <c r="J47" s="135" t="s">
        <v>78</v>
      </c>
      <c r="K47" s="29">
        <f>I47*G47*E47</f>
        <v>1600</v>
      </c>
      <c r="L47" s="39" t="s">
        <v>132</v>
      </c>
    </row>
    <row r="48" spans="1:12" ht="16.5" customHeight="1" x14ac:dyDescent="0.4">
      <c r="A48" s="178"/>
      <c r="B48" s="205"/>
      <c r="C48" s="121" t="s">
        <v>357</v>
      </c>
      <c r="D48" s="121" t="s">
        <v>131</v>
      </c>
      <c r="E48" s="24">
        <v>1</v>
      </c>
      <c r="F48" s="27" t="s">
        <v>77</v>
      </c>
      <c r="G48" s="9">
        <v>2</v>
      </c>
      <c r="H48" s="10" t="s">
        <v>122</v>
      </c>
      <c r="I48" s="28">
        <v>1000</v>
      </c>
      <c r="J48" s="135" t="s">
        <v>78</v>
      </c>
      <c r="K48" s="29">
        <f>I48*G48*E48</f>
        <v>2000</v>
      </c>
      <c r="L48" s="39" t="s">
        <v>132</v>
      </c>
    </row>
    <row r="49" spans="1:12" x14ac:dyDescent="0.4">
      <c r="A49" s="178"/>
      <c r="B49" s="205"/>
      <c r="C49" s="121" t="s">
        <v>366</v>
      </c>
      <c r="D49" s="121" t="s">
        <v>131</v>
      </c>
      <c r="E49" s="24">
        <v>5</v>
      </c>
      <c r="F49" s="27" t="s">
        <v>77</v>
      </c>
      <c r="G49" s="9">
        <v>1</v>
      </c>
      <c r="H49" s="10" t="s">
        <v>122</v>
      </c>
      <c r="I49" s="28">
        <v>2200</v>
      </c>
      <c r="J49" s="135" t="s">
        <v>78</v>
      </c>
      <c r="K49" s="29">
        <f t="shared" ref="K49:K50" si="4">I49*G49*E49</f>
        <v>11000</v>
      </c>
      <c r="L49" s="39" t="s">
        <v>132</v>
      </c>
    </row>
    <row r="50" spans="1:12" x14ac:dyDescent="0.4">
      <c r="A50" s="178"/>
      <c r="B50" s="191" t="s">
        <v>355</v>
      </c>
      <c r="C50" s="121" t="s">
        <v>359</v>
      </c>
      <c r="D50" s="121" t="s">
        <v>360</v>
      </c>
      <c r="E50" s="24">
        <v>1</v>
      </c>
      <c r="F50" s="27" t="s">
        <v>77</v>
      </c>
      <c r="G50" s="9">
        <v>1</v>
      </c>
      <c r="H50" s="10" t="s">
        <v>73</v>
      </c>
      <c r="I50" s="28">
        <v>2800</v>
      </c>
      <c r="J50" s="135" t="s">
        <v>78</v>
      </c>
      <c r="K50" s="29">
        <f t="shared" si="4"/>
        <v>2800</v>
      </c>
      <c r="L50" s="39" t="s">
        <v>132</v>
      </c>
    </row>
    <row r="51" spans="1:12" x14ac:dyDescent="0.4">
      <c r="A51" s="178"/>
      <c r="B51" s="192"/>
      <c r="C51" s="121" t="s">
        <v>361</v>
      </c>
      <c r="D51" s="121" t="s">
        <v>362</v>
      </c>
      <c r="E51" s="24">
        <v>2</v>
      </c>
      <c r="F51" s="27" t="s">
        <v>77</v>
      </c>
      <c r="G51" s="9">
        <v>1</v>
      </c>
      <c r="H51" s="10" t="s">
        <v>73</v>
      </c>
      <c r="I51" s="28">
        <v>1800</v>
      </c>
      <c r="J51" s="135" t="s">
        <v>78</v>
      </c>
      <c r="K51" s="29">
        <f t="shared" ref="K51:K52" si="5">I51*G51*E51</f>
        <v>3600</v>
      </c>
      <c r="L51" s="39" t="s">
        <v>132</v>
      </c>
    </row>
    <row r="52" spans="1:12" x14ac:dyDescent="0.4">
      <c r="A52" s="178"/>
      <c r="B52" s="205" t="s">
        <v>363</v>
      </c>
      <c r="C52" s="121" t="s">
        <v>365</v>
      </c>
      <c r="D52" s="121" t="s">
        <v>131</v>
      </c>
      <c r="E52" s="24">
        <v>2</v>
      </c>
      <c r="F52" s="27" t="s">
        <v>77</v>
      </c>
      <c r="G52" s="9">
        <v>1</v>
      </c>
      <c r="H52" s="10" t="s">
        <v>122</v>
      </c>
      <c r="I52" s="28">
        <v>2200</v>
      </c>
      <c r="J52" s="135" t="s">
        <v>78</v>
      </c>
      <c r="K52" s="29">
        <f t="shared" si="5"/>
        <v>4400</v>
      </c>
      <c r="L52" s="39" t="s">
        <v>132</v>
      </c>
    </row>
    <row r="53" spans="1:12" x14ac:dyDescent="0.4">
      <c r="A53" s="178"/>
      <c r="B53" s="205"/>
      <c r="C53" s="121" t="s">
        <v>366</v>
      </c>
      <c r="D53" s="121" t="s">
        <v>131</v>
      </c>
      <c r="E53" s="24">
        <v>16</v>
      </c>
      <c r="F53" s="27" t="s">
        <v>77</v>
      </c>
      <c r="G53" s="9">
        <v>1</v>
      </c>
      <c r="H53" s="10" t="s">
        <v>122</v>
      </c>
      <c r="I53" s="28">
        <v>2200</v>
      </c>
      <c r="J53" s="135" t="s">
        <v>78</v>
      </c>
      <c r="K53" s="29">
        <f t="shared" ref="K53:K61" si="6">I53*G53*E53</f>
        <v>35200</v>
      </c>
      <c r="L53" s="39" t="s">
        <v>132</v>
      </c>
    </row>
    <row r="54" spans="1:12" x14ac:dyDescent="0.4">
      <c r="A54" s="178"/>
      <c r="B54" s="205"/>
      <c r="C54" s="121" t="s">
        <v>367</v>
      </c>
      <c r="D54" s="121" t="s">
        <v>131</v>
      </c>
      <c r="E54" s="24">
        <v>5</v>
      </c>
      <c r="F54" s="27" t="s">
        <v>138</v>
      </c>
      <c r="G54" s="9">
        <v>1</v>
      </c>
      <c r="H54" s="10" t="s">
        <v>122</v>
      </c>
      <c r="I54" s="28">
        <v>800</v>
      </c>
      <c r="J54" s="135" t="s">
        <v>78</v>
      </c>
      <c r="K54" s="29">
        <f t="shared" si="6"/>
        <v>4000</v>
      </c>
      <c r="L54" s="39" t="s">
        <v>132</v>
      </c>
    </row>
    <row r="55" spans="1:12" x14ac:dyDescent="0.4">
      <c r="A55" s="178"/>
      <c r="B55" s="205"/>
      <c r="C55" s="121" t="s">
        <v>368</v>
      </c>
      <c r="D55" s="121" t="s">
        <v>131</v>
      </c>
      <c r="E55" s="24">
        <v>3</v>
      </c>
      <c r="F55" s="27" t="s">
        <v>138</v>
      </c>
      <c r="G55" s="9">
        <v>1</v>
      </c>
      <c r="H55" s="10" t="s">
        <v>122</v>
      </c>
      <c r="I55" s="28">
        <v>800</v>
      </c>
      <c r="J55" s="135" t="s">
        <v>67</v>
      </c>
      <c r="K55" s="29">
        <f t="shared" si="6"/>
        <v>2400</v>
      </c>
      <c r="L55" s="39" t="s">
        <v>132</v>
      </c>
    </row>
    <row r="56" spans="1:12" x14ac:dyDescent="0.4">
      <c r="A56" s="178"/>
      <c r="B56" s="128" t="s">
        <v>409</v>
      </c>
      <c r="C56" s="121" t="s">
        <v>385</v>
      </c>
      <c r="D56" s="121" t="s">
        <v>388</v>
      </c>
      <c r="E56" s="24">
        <v>1</v>
      </c>
      <c r="F56" s="27" t="s">
        <v>77</v>
      </c>
      <c r="G56" s="9">
        <v>1</v>
      </c>
      <c r="H56" s="10" t="s">
        <v>73</v>
      </c>
      <c r="I56" s="28">
        <v>4200</v>
      </c>
      <c r="J56" s="135" t="s">
        <v>78</v>
      </c>
      <c r="K56" s="29">
        <f t="shared" si="6"/>
        <v>4200</v>
      </c>
      <c r="L56" s="39" t="s">
        <v>132</v>
      </c>
    </row>
    <row r="57" spans="1:12" ht="16.5" customHeight="1" x14ac:dyDescent="0.4">
      <c r="A57" s="178"/>
      <c r="B57" s="190" t="s">
        <v>364</v>
      </c>
      <c r="C57" s="121" t="s">
        <v>359</v>
      </c>
      <c r="D57" s="121" t="s">
        <v>360</v>
      </c>
      <c r="E57" s="24">
        <v>1</v>
      </c>
      <c r="F57" s="27" t="s">
        <v>77</v>
      </c>
      <c r="G57" s="9">
        <v>1</v>
      </c>
      <c r="H57" s="10" t="s">
        <v>73</v>
      </c>
      <c r="I57" s="28">
        <v>2800</v>
      </c>
      <c r="J57" s="135" t="s">
        <v>78</v>
      </c>
      <c r="K57" s="29">
        <f t="shared" si="6"/>
        <v>2800</v>
      </c>
      <c r="L57" s="39" t="s">
        <v>132</v>
      </c>
    </row>
    <row r="58" spans="1:12" x14ac:dyDescent="0.4">
      <c r="A58" s="178"/>
      <c r="B58" s="191"/>
      <c r="C58" s="121" t="s">
        <v>358</v>
      </c>
      <c r="D58" s="121" t="s">
        <v>360</v>
      </c>
      <c r="E58" s="24">
        <v>1</v>
      </c>
      <c r="F58" s="27" t="s">
        <v>77</v>
      </c>
      <c r="G58" s="9">
        <v>1</v>
      </c>
      <c r="H58" s="10" t="s">
        <v>73</v>
      </c>
      <c r="I58" s="28">
        <v>1800</v>
      </c>
      <c r="J58" s="135" t="s">
        <v>78</v>
      </c>
      <c r="K58" s="29">
        <f t="shared" si="6"/>
        <v>1800</v>
      </c>
      <c r="L58" s="39" t="s">
        <v>132</v>
      </c>
    </row>
    <row r="59" spans="1:12" x14ac:dyDescent="0.4">
      <c r="A59" s="178"/>
      <c r="B59" s="192"/>
      <c r="C59" s="121" t="s">
        <v>370</v>
      </c>
      <c r="D59" s="121" t="s">
        <v>371</v>
      </c>
      <c r="E59" s="24">
        <v>4</v>
      </c>
      <c r="F59" s="27" t="s">
        <v>77</v>
      </c>
      <c r="G59" s="9">
        <v>1</v>
      </c>
      <c r="H59" s="10" t="s">
        <v>73</v>
      </c>
      <c r="I59" s="28">
        <v>1800</v>
      </c>
      <c r="J59" s="135" t="s">
        <v>78</v>
      </c>
      <c r="K59" s="29">
        <f t="shared" si="6"/>
        <v>7200</v>
      </c>
      <c r="L59" s="39" t="s">
        <v>132</v>
      </c>
    </row>
    <row r="60" spans="1:12" x14ac:dyDescent="0.4">
      <c r="A60" s="178"/>
      <c r="B60" s="190" t="s">
        <v>373</v>
      </c>
      <c r="C60" s="121" t="s">
        <v>377</v>
      </c>
      <c r="D60" s="121" t="s">
        <v>131</v>
      </c>
      <c r="E60" s="24">
        <v>18</v>
      </c>
      <c r="F60" s="27" t="s">
        <v>77</v>
      </c>
      <c r="G60" s="9">
        <v>1</v>
      </c>
      <c r="H60" s="10" t="s">
        <v>122</v>
      </c>
      <c r="I60" s="28">
        <v>2200</v>
      </c>
      <c r="J60" s="135" t="s">
        <v>78</v>
      </c>
      <c r="K60" s="29">
        <f t="shared" si="6"/>
        <v>39600</v>
      </c>
      <c r="L60" s="39" t="s">
        <v>132</v>
      </c>
    </row>
    <row r="61" spans="1:12" x14ac:dyDescent="0.4">
      <c r="A61" s="178"/>
      <c r="B61" s="191"/>
      <c r="C61" s="121" t="s">
        <v>357</v>
      </c>
      <c r="D61" s="121" t="s">
        <v>131</v>
      </c>
      <c r="E61" s="24">
        <v>1</v>
      </c>
      <c r="F61" s="27" t="s">
        <v>77</v>
      </c>
      <c r="G61" s="9">
        <v>1</v>
      </c>
      <c r="H61" s="10" t="s">
        <v>122</v>
      </c>
      <c r="I61" s="28">
        <v>1000</v>
      </c>
      <c r="J61" s="135" t="s">
        <v>78</v>
      </c>
      <c r="K61" s="29">
        <f t="shared" si="6"/>
        <v>1000</v>
      </c>
      <c r="L61" s="39" t="s">
        <v>132</v>
      </c>
    </row>
    <row r="62" spans="1:12" x14ac:dyDescent="0.4">
      <c r="A62" s="178"/>
      <c r="B62" s="192"/>
      <c r="C62" s="121" t="s">
        <v>378</v>
      </c>
      <c r="D62" s="121" t="s">
        <v>131</v>
      </c>
      <c r="E62" s="24">
        <v>3</v>
      </c>
      <c r="F62" s="27" t="s">
        <v>138</v>
      </c>
      <c r="G62" s="9">
        <v>1</v>
      </c>
      <c r="H62" s="10" t="s">
        <v>122</v>
      </c>
      <c r="I62" s="28">
        <v>800</v>
      </c>
      <c r="J62" s="135" t="s">
        <v>78</v>
      </c>
      <c r="K62" s="29">
        <f t="shared" ref="K62:K63" si="7">I62*G62*E62</f>
        <v>2400</v>
      </c>
      <c r="L62" s="39" t="s">
        <v>132</v>
      </c>
    </row>
    <row r="63" spans="1:12" x14ac:dyDescent="0.4">
      <c r="A63" s="178"/>
      <c r="B63" s="190" t="s">
        <v>374</v>
      </c>
      <c r="C63" s="121" t="s">
        <v>386</v>
      </c>
      <c r="D63" s="121" t="s">
        <v>383</v>
      </c>
      <c r="E63" s="24">
        <v>4</v>
      </c>
      <c r="F63" s="27" t="s">
        <v>138</v>
      </c>
      <c r="G63" s="9">
        <v>1</v>
      </c>
      <c r="H63" s="10" t="s">
        <v>122</v>
      </c>
      <c r="I63" s="28">
        <v>2200</v>
      </c>
      <c r="J63" s="135" t="s">
        <v>78</v>
      </c>
      <c r="K63" s="29">
        <f t="shared" si="7"/>
        <v>8800</v>
      </c>
      <c r="L63" s="39" t="s">
        <v>132</v>
      </c>
    </row>
    <row r="64" spans="1:12" x14ac:dyDescent="0.4">
      <c r="A64" s="178"/>
      <c r="B64" s="191"/>
      <c r="C64" s="121" t="s">
        <v>387</v>
      </c>
      <c r="D64" s="121" t="s">
        <v>389</v>
      </c>
      <c r="E64" s="24">
        <v>18</v>
      </c>
      <c r="F64" s="27" t="s">
        <v>138</v>
      </c>
      <c r="G64" s="9">
        <v>1</v>
      </c>
      <c r="H64" s="10" t="s">
        <v>122</v>
      </c>
      <c r="I64" s="28">
        <v>2200</v>
      </c>
      <c r="J64" s="135" t="s">
        <v>78</v>
      </c>
      <c r="K64" s="29">
        <f t="shared" ref="K64" si="8">I64*G64*E64</f>
        <v>39600</v>
      </c>
      <c r="L64" s="39" t="s">
        <v>132</v>
      </c>
    </row>
    <row r="65" spans="1:12" x14ac:dyDescent="0.4">
      <c r="A65" s="178"/>
      <c r="B65" s="190" t="s">
        <v>375</v>
      </c>
      <c r="C65" s="121" t="s">
        <v>359</v>
      </c>
      <c r="D65" s="121" t="s">
        <v>360</v>
      </c>
      <c r="E65" s="24">
        <v>1</v>
      </c>
      <c r="F65" s="27" t="s">
        <v>77</v>
      </c>
      <c r="G65" s="9">
        <v>1</v>
      </c>
      <c r="H65" s="10" t="s">
        <v>73</v>
      </c>
      <c r="I65" s="28">
        <v>2800</v>
      </c>
      <c r="J65" s="135" t="s">
        <v>78</v>
      </c>
      <c r="K65" s="29">
        <f t="shared" ref="K65:K91" si="9">I65*G65*E65</f>
        <v>2800</v>
      </c>
      <c r="L65" s="39" t="s">
        <v>132</v>
      </c>
    </row>
    <row r="66" spans="1:12" x14ac:dyDescent="0.4">
      <c r="A66" s="178"/>
      <c r="B66" s="191"/>
      <c r="C66" s="121" t="s">
        <v>358</v>
      </c>
      <c r="D66" s="121" t="s">
        <v>360</v>
      </c>
      <c r="E66" s="24">
        <v>1</v>
      </c>
      <c r="F66" s="27" t="s">
        <v>77</v>
      </c>
      <c r="G66" s="9">
        <v>1</v>
      </c>
      <c r="H66" s="10" t="s">
        <v>73</v>
      </c>
      <c r="I66" s="28">
        <v>1800</v>
      </c>
      <c r="J66" s="135" t="s">
        <v>78</v>
      </c>
      <c r="K66" s="29">
        <f t="shared" si="9"/>
        <v>1800</v>
      </c>
      <c r="L66" s="39" t="s">
        <v>132</v>
      </c>
    </row>
    <row r="67" spans="1:12" x14ac:dyDescent="0.4">
      <c r="A67" s="178"/>
      <c r="B67" s="192"/>
      <c r="C67" s="121" t="s">
        <v>370</v>
      </c>
      <c r="D67" s="121" t="s">
        <v>376</v>
      </c>
      <c r="E67" s="24">
        <v>6</v>
      </c>
      <c r="F67" s="27" t="s">
        <v>77</v>
      </c>
      <c r="G67" s="9">
        <v>1</v>
      </c>
      <c r="H67" s="10" t="s">
        <v>73</v>
      </c>
      <c r="I67" s="28">
        <v>1800</v>
      </c>
      <c r="J67" s="135" t="s">
        <v>78</v>
      </c>
      <c r="K67" s="29">
        <f t="shared" si="9"/>
        <v>10800</v>
      </c>
      <c r="L67" s="39" t="s">
        <v>132</v>
      </c>
    </row>
    <row r="68" spans="1:12" ht="17.25" customHeight="1" x14ac:dyDescent="0.4">
      <c r="A68" s="178"/>
      <c r="B68" s="164" t="s">
        <v>391</v>
      </c>
      <c r="C68" s="121" t="s">
        <v>473</v>
      </c>
      <c r="D68" s="121" t="s">
        <v>474</v>
      </c>
      <c r="E68" s="24">
        <v>6</v>
      </c>
      <c r="F68" s="27" t="s">
        <v>77</v>
      </c>
      <c r="G68" s="9">
        <v>1</v>
      </c>
      <c r="H68" s="10" t="s">
        <v>73</v>
      </c>
      <c r="I68" s="28">
        <v>4000</v>
      </c>
      <c r="J68" s="135" t="s">
        <v>78</v>
      </c>
      <c r="K68" s="29">
        <f t="shared" ref="K68" si="10">I68*G68*E68</f>
        <v>24000</v>
      </c>
      <c r="L68" s="39" t="s">
        <v>132</v>
      </c>
    </row>
    <row r="69" spans="1:12" x14ac:dyDescent="0.4">
      <c r="A69" s="178"/>
      <c r="B69" s="190" t="s">
        <v>408</v>
      </c>
      <c r="C69" s="119" t="s">
        <v>401</v>
      </c>
      <c r="D69" s="118" t="s">
        <v>403</v>
      </c>
      <c r="E69" s="24">
        <v>1</v>
      </c>
      <c r="F69" s="27" t="s">
        <v>77</v>
      </c>
      <c r="G69" s="9">
        <v>1</v>
      </c>
      <c r="H69" s="10" t="s">
        <v>73</v>
      </c>
      <c r="I69" s="28">
        <v>2800</v>
      </c>
      <c r="J69" s="135" t="s">
        <v>78</v>
      </c>
      <c r="K69" s="29">
        <f t="shared" ref="K69:K72" si="11">I69*G69*E69</f>
        <v>2800</v>
      </c>
      <c r="L69" s="39" t="s">
        <v>132</v>
      </c>
    </row>
    <row r="70" spans="1:12" x14ac:dyDescent="0.4">
      <c r="A70" s="178"/>
      <c r="B70" s="191"/>
      <c r="C70" s="119" t="s">
        <v>407</v>
      </c>
      <c r="D70" s="118" t="s">
        <v>403</v>
      </c>
      <c r="E70" s="24">
        <v>2</v>
      </c>
      <c r="F70" s="27" t="s">
        <v>77</v>
      </c>
      <c r="G70" s="9">
        <v>1</v>
      </c>
      <c r="H70" s="10" t="s">
        <v>73</v>
      </c>
      <c r="I70" s="28">
        <v>1800</v>
      </c>
      <c r="J70" s="135" t="s">
        <v>78</v>
      </c>
      <c r="K70" s="29">
        <f t="shared" si="11"/>
        <v>3600</v>
      </c>
      <c r="L70" s="39" t="s">
        <v>132</v>
      </c>
    </row>
    <row r="71" spans="1:12" x14ac:dyDescent="0.4">
      <c r="A71" s="178"/>
      <c r="B71" s="192"/>
      <c r="C71" s="119" t="s">
        <v>402</v>
      </c>
      <c r="D71" s="118" t="s">
        <v>403</v>
      </c>
      <c r="E71" s="24">
        <v>3</v>
      </c>
      <c r="F71" s="27" t="s">
        <v>77</v>
      </c>
      <c r="G71" s="9">
        <v>1</v>
      </c>
      <c r="H71" s="10" t="s">
        <v>73</v>
      </c>
      <c r="I71" s="28">
        <v>1800</v>
      </c>
      <c r="J71" s="135" t="s">
        <v>78</v>
      </c>
      <c r="K71" s="29">
        <f t="shared" si="11"/>
        <v>5400</v>
      </c>
      <c r="L71" s="39" t="s">
        <v>132</v>
      </c>
    </row>
    <row r="72" spans="1:12" ht="16.899999999999999" customHeight="1" x14ac:dyDescent="0.4">
      <c r="A72" s="178"/>
      <c r="B72" s="164" t="s">
        <v>390</v>
      </c>
      <c r="C72" s="161" t="s">
        <v>475</v>
      </c>
      <c r="D72" s="161" t="s">
        <v>474</v>
      </c>
      <c r="E72" s="24">
        <v>6</v>
      </c>
      <c r="F72" s="27" t="s">
        <v>77</v>
      </c>
      <c r="G72" s="9">
        <v>1</v>
      </c>
      <c r="H72" s="10" t="s">
        <v>73</v>
      </c>
      <c r="I72" s="28">
        <v>4000</v>
      </c>
      <c r="J72" s="142" t="s">
        <v>78</v>
      </c>
      <c r="K72" s="29">
        <f t="shared" si="11"/>
        <v>24000</v>
      </c>
      <c r="L72" s="39" t="s">
        <v>132</v>
      </c>
    </row>
    <row r="73" spans="1:12" x14ac:dyDescent="0.4">
      <c r="A73" s="178"/>
      <c r="B73" s="190" t="s">
        <v>416</v>
      </c>
      <c r="C73" s="118" t="s">
        <v>418</v>
      </c>
      <c r="D73" s="121" t="s">
        <v>417</v>
      </c>
      <c r="E73" s="30">
        <v>3</v>
      </c>
      <c r="F73" s="31" t="s">
        <v>77</v>
      </c>
      <c r="G73" s="32">
        <v>1</v>
      </c>
      <c r="H73" s="33" t="s">
        <v>122</v>
      </c>
      <c r="I73" s="34">
        <v>800</v>
      </c>
      <c r="J73" s="35" t="s">
        <v>78</v>
      </c>
      <c r="K73" s="29">
        <f t="shared" ref="K73:K74" si="12">I73*G73*E73</f>
        <v>2400</v>
      </c>
      <c r="L73" s="39" t="s">
        <v>132</v>
      </c>
    </row>
    <row r="74" spans="1:12" x14ac:dyDescent="0.4">
      <c r="A74" s="178"/>
      <c r="B74" s="192"/>
      <c r="C74" s="118" t="s">
        <v>419</v>
      </c>
      <c r="D74" s="121" t="s">
        <v>417</v>
      </c>
      <c r="E74" s="30">
        <v>4</v>
      </c>
      <c r="F74" s="31" t="s">
        <v>77</v>
      </c>
      <c r="G74" s="32">
        <v>1</v>
      </c>
      <c r="H74" s="33" t="s">
        <v>122</v>
      </c>
      <c r="I74" s="34">
        <v>800</v>
      </c>
      <c r="J74" s="35" t="s">
        <v>78</v>
      </c>
      <c r="K74" s="29">
        <f t="shared" si="12"/>
        <v>3200</v>
      </c>
      <c r="L74" s="39" t="s">
        <v>132</v>
      </c>
    </row>
    <row r="75" spans="1:12" x14ac:dyDescent="0.4">
      <c r="A75" s="178"/>
      <c r="B75" s="190" t="s">
        <v>406</v>
      </c>
      <c r="C75" s="119" t="s">
        <v>401</v>
      </c>
      <c r="D75" s="118" t="s">
        <v>403</v>
      </c>
      <c r="E75" s="24">
        <v>1</v>
      </c>
      <c r="F75" s="27" t="s">
        <v>77</v>
      </c>
      <c r="G75" s="9">
        <v>1</v>
      </c>
      <c r="H75" s="10" t="s">
        <v>73</v>
      </c>
      <c r="I75" s="28">
        <v>2800</v>
      </c>
      <c r="J75" s="135" t="s">
        <v>78</v>
      </c>
      <c r="K75" s="29">
        <f t="shared" ref="K75:K77" si="13">I75*G75*E75</f>
        <v>2800</v>
      </c>
      <c r="L75" s="39" t="s">
        <v>132</v>
      </c>
    </row>
    <row r="76" spans="1:12" x14ac:dyDescent="0.4">
      <c r="A76" s="178"/>
      <c r="B76" s="191"/>
      <c r="C76" s="119" t="s">
        <v>407</v>
      </c>
      <c r="D76" s="118" t="s">
        <v>403</v>
      </c>
      <c r="E76" s="24">
        <v>2</v>
      </c>
      <c r="F76" s="27" t="s">
        <v>77</v>
      </c>
      <c r="G76" s="9">
        <v>1</v>
      </c>
      <c r="H76" s="10" t="s">
        <v>73</v>
      </c>
      <c r="I76" s="28">
        <v>1800</v>
      </c>
      <c r="J76" s="135" t="s">
        <v>78</v>
      </c>
      <c r="K76" s="29">
        <f t="shared" si="13"/>
        <v>3600</v>
      </c>
      <c r="L76" s="39" t="s">
        <v>132</v>
      </c>
    </row>
    <row r="77" spans="1:12" x14ac:dyDescent="0.4">
      <c r="A77" s="178"/>
      <c r="B77" s="192"/>
      <c r="C77" s="119" t="s">
        <v>402</v>
      </c>
      <c r="D77" s="118" t="s">
        <v>403</v>
      </c>
      <c r="E77" s="24">
        <v>3</v>
      </c>
      <c r="F77" s="27" t="s">
        <v>77</v>
      </c>
      <c r="G77" s="9">
        <v>1</v>
      </c>
      <c r="H77" s="10" t="s">
        <v>73</v>
      </c>
      <c r="I77" s="28">
        <v>1800</v>
      </c>
      <c r="J77" s="135" t="s">
        <v>78</v>
      </c>
      <c r="K77" s="29">
        <f t="shared" si="13"/>
        <v>5400</v>
      </c>
      <c r="L77" s="39" t="s">
        <v>132</v>
      </c>
    </row>
    <row r="78" spans="1:12" ht="16.5" customHeight="1" x14ac:dyDescent="0.4">
      <c r="A78" s="178"/>
      <c r="B78" s="190" t="s">
        <v>404</v>
      </c>
      <c r="C78" s="118" t="s">
        <v>278</v>
      </c>
      <c r="D78" s="121" t="s">
        <v>414</v>
      </c>
      <c r="E78" s="30">
        <v>26</v>
      </c>
      <c r="F78" s="31" t="s">
        <v>77</v>
      </c>
      <c r="G78" s="32">
        <v>1</v>
      </c>
      <c r="H78" s="33" t="s">
        <v>122</v>
      </c>
      <c r="I78" s="34">
        <v>2200</v>
      </c>
      <c r="J78" s="35" t="s">
        <v>78</v>
      </c>
      <c r="K78" s="29">
        <f t="shared" si="9"/>
        <v>57200</v>
      </c>
      <c r="L78" s="39" t="s">
        <v>132</v>
      </c>
    </row>
    <row r="79" spans="1:12" ht="16.5" customHeight="1" x14ac:dyDescent="0.4">
      <c r="A79" s="178"/>
      <c r="B79" s="191"/>
      <c r="C79" s="118" t="s">
        <v>415</v>
      </c>
      <c r="D79" s="121" t="s">
        <v>414</v>
      </c>
      <c r="E79" s="30">
        <v>1</v>
      </c>
      <c r="F79" s="31" t="s">
        <v>77</v>
      </c>
      <c r="G79" s="32">
        <v>1</v>
      </c>
      <c r="H79" s="33" t="s">
        <v>122</v>
      </c>
      <c r="I79" s="34">
        <v>800</v>
      </c>
      <c r="J79" s="35" t="s">
        <v>78</v>
      </c>
      <c r="K79" s="29">
        <f t="shared" si="9"/>
        <v>800</v>
      </c>
      <c r="L79" s="39" t="s">
        <v>132</v>
      </c>
    </row>
    <row r="80" spans="1:12" ht="16.5" customHeight="1" x14ac:dyDescent="0.4">
      <c r="A80" s="178"/>
      <c r="B80" s="191"/>
      <c r="C80" s="121" t="s">
        <v>412</v>
      </c>
      <c r="D80" s="121" t="s">
        <v>414</v>
      </c>
      <c r="E80" s="24">
        <v>5</v>
      </c>
      <c r="F80" s="27" t="s">
        <v>138</v>
      </c>
      <c r="G80" s="9">
        <v>1</v>
      </c>
      <c r="H80" s="10" t="s">
        <v>122</v>
      </c>
      <c r="I80" s="28">
        <v>800</v>
      </c>
      <c r="J80" s="135" t="s">
        <v>78</v>
      </c>
      <c r="K80" s="29">
        <f t="shared" ref="K80:K81" si="14">I80*G80*E80</f>
        <v>4000</v>
      </c>
      <c r="L80" s="39" t="s">
        <v>132</v>
      </c>
    </row>
    <row r="81" spans="1:12" ht="16.5" customHeight="1" x14ac:dyDescent="0.4">
      <c r="A81" s="178"/>
      <c r="B81" s="192"/>
      <c r="C81" s="121" t="s">
        <v>413</v>
      </c>
      <c r="D81" s="121" t="s">
        <v>414</v>
      </c>
      <c r="E81" s="24">
        <v>3</v>
      </c>
      <c r="F81" s="27" t="s">
        <v>138</v>
      </c>
      <c r="G81" s="9">
        <v>1</v>
      </c>
      <c r="H81" s="10" t="s">
        <v>122</v>
      </c>
      <c r="I81" s="28">
        <v>800</v>
      </c>
      <c r="J81" s="135" t="s">
        <v>67</v>
      </c>
      <c r="K81" s="29">
        <f t="shared" si="14"/>
        <v>2400</v>
      </c>
      <c r="L81" s="39" t="s">
        <v>132</v>
      </c>
    </row>
    <row r="82" spans="1:12" x14ac:dyDescent="0.4">
      <c r="A82" s="178"/>
      <c r="B82" s="190" t="s">
        <v>405</v>
      </c>
      <c r="C82" s="119" t="s">
        <v>401</v>
      </c>
      <c r="D82" s="118" t="s">
        <v>403</v>
      </c>
      <c r="E82" s="24">
        <v>1</v>
      </c>
      <c r="F82" s="27" t="s">
        <v>77</v>
      </c>
      <c r="G82" s="9">
        <v>1</v>
      </c>
      <c r="H82" s="10" t="s">
        <v>73</v>
      </c>
      <c r="I82" s="28">
        <v>2800</v>
      </c>
      <c r="J82" s="135" t="s">
        <v>78</v>
      </c>
      <c r="K82" s="29">
        <f t="shared" ref="K82:K84" si="15">I82*G82*E82</f>
        <v>2800</v>
      </c>
      <c r="L82" s="39" t="s">
        <v>132</v>
      </c>
    </row>
    <row r="83" spans="1:12" x14ac:dyDescent="0.4">
      <c r="A83" s="178"/>
      <c r="B83" s="191"/>
      <c r="C83" s="119" t="s">
        <v>407</v>
      </c>
      <c r="D83" s="118" t="s">
        <v>403</v>
      </c>
      <c r="E83" s="24">
        <v>1</v>
      </c>
      <c r="F83" s="27" t="s">
        <v>77</v>
      </c>
      <c r="G83" s="9">
        <v>1</v>
      </c>
      <c r="H83" s="10" t="s">
        <v>73</v>
      </c>
      <c r="I83" s="28">
        <v>1800</v>
      </c>
      <c r="J83" s="135" t="s">
        <v>78</v>
      </c>
      <c r="K83" s="29">
        <f t="shared" ref="K83" si="16">I83*G83*E83</f>
        <v>1800</v>
      </c>
      <c r="L83" s="39" t="s">
        <v>132</v>
      </c>
    </row>
    <row r="84" spans="1:12" x14ac:dyDescent="0.4">
      <c r="A84" s="178"/>
      <c r="B84" s="192"/>
      <c r="C84" s="119" t="s">
        <v>402</v>
      </c>
      <c r="D84" s="118" t="s">
        <v>403</v>
      </c>
      <c r="E84" s="24">
        <v>1</v>
      </c>
      <c r="F84" s="27" t="s">
        <v>77</v>
      </c>
      <c r="G84" s="9">
        <v>1</v>
      </c>
      <c r="H84" s="10" t="s">
        <v>73</v>
      </c>
      <c r="I84" s="28">
        <v>1800</v>
      </c>
      <c r="J84" s="135" t="s">
        <v>78</v>
      </c>
      <c r="K84" s="29">
        <f t="shared" si="15"/>
        <v>1800</v>
      </c>
      <c r="L84" s="39" t="s">
        <v>132</v>
      </c>
    </row>
    <row r="85" spans="1:12" ht="16.5" customHeight="1" x14ac:dyDescent="0.4">
      <c r="A85" s="178"/>
      <c r="B85" s="190" t="s">
        <v>398</v>
      </c>
      <c r="C85" s="118" t="s">
        <v>279</v>
      </c>
      <c r="D85" s="121" t="s">
        <v>414</v>
      </c>
      <c r="E85" s="30">
        <v>4</v>
      </c>
      <c r="F85" s="31" t="s">
        <v>77</v>
      </c>
      <c r="G85" s="32">
        <v>2</v>
      </c>
      <c r="H85" s="33" t="s">
        <v>122</v>
      </c>
      <c r="I85" s="34">
        <v>2200</v>
      </c>
      <c r="J85" s="35" t="s">
        <v>78</v>
      </c>
      <c r="K85" s="29">
        <f t="shared" si="9"/>
        <v>17600</v>
      </c>
      <c r="L85" s="39" t="s">
        <v>132</v>
      </c>
    </row>
    <row r="86" spans="1:12" ht="16.5" customHeight="1" x14ac:dyDescent="0.4">
      <c r="A86" s="178"/>
      <c r="B86" s="192"/>
      <c r="C86" s="118" t="s">
        <v>399</v>
      </c>
      <c r="D86" s="121" t="s">
        <v>414</v>
      </c>
      <c r="E86" s="30">
        <v>6</v>
      </c>
      <c r="F86" s="31" t="s">
        <v>77</v>
      </c>
      <c r="G86" s="32">
        <v>1</v>
      </c>
      <c r="H86" s="33" t="s">
        <v>122</v>
      </c>
      <c r="I86" s="34">
        <v>2000</v>
      </c>
      <c r="J86" s="35" t="s">
        <v>78</v>
      </c>
      <c r="K86" s="29">
        <f t="shared" si="9"/>
        <v>12000</v>
      </c>
      <c r="L86" s="39" t="s">
        <v>132</v>
      </c>
    </row>
    <row r="87" spans="1:12" ht="16.5" customHeight="1" x14ac:dyDescent="0.4">
      <c r="A87" s="178"/>
      <c r="B87" s="190" t="s">
        <v>400</v>
      </c>
      <c r="C87" s="119" t="s">
        <v>401</v>
      </c>
      <c r="D87" s="118" t="s">
        <v>403</v>
      </c>
      <c r="E87" s="24">
        <v>1</v>
      </c>
      <c r="F87" s="27" t="s">
        <v>77</v>
      </c>
      <c r="G87" s="9">
        <v>1</v>
      </c>
      <c r="H87" s="10" t="s">
        <v>73</v>
      </c>
      <c r="I87" s="28">
        <v>2800</v>
      </c>
      <c r="J87" s="135" t="s">
        <v>78</v>
      </c>
      <c r="K87" s="29">
        <f t="shared" si="9"/>
        <v>2800</v>
      </c>
      <c r="L87" s="39" t="s">
        <v>132</v>
      </c>
    </row>
    <row r="88" spans="1:12" ht="16.5" customHeight="1" x14ac:dyDescent="0.4">
      <c r="A88" s="178"/>
      <c r="B88" s="192"/>
      <c r="C88" s="119" t="s">
        <v>402</v>
      </c>
      <c r="D88" s="118" t="s">
        <v>403</v>
      </c>
      <c r="E88" s="24">
        <v>1</v>
      </c>
      <c r="F88" s="27" t="s">
        <v>77</v>
      </c>
      <c r="G88" s="9">
        <v>1</v>
      </c>
      <c r="H88" s="10" t="s">
        <v>73</v>
      </c>
      <c r="I88" s="28">
        <v>1800</v>
      </c>
      <c r="J88" s="135" t="s">
        <v>78</v>
      </c>
      <c r="K88" s="29">
        <f t="shared" si="9"/>
        <v>1800</v>
      </c>
      <c r="L88" s="39" t="s">
        <v>132</v>
      </c>
    </row>
    <row r="89" spans="1:12" ht="16.5" customHeight="1" x14ac:dyDescent="0.4">
      <c r="A89" s="178"/>
      <c r="B89" s="129" t="s">
        <v>410</v>
      </c>
      <c r="C89" s="121" t="s">
        <v>384</v>
      </c>
      <c r="D89" s="121" t="s">
        <v>372</v>
      </c>
      <c r="E89" s="24">
        <v>1</v>
      </c>
      <c r="F89" s="27" t="s">
        <v>77</v>
      </c>
      <c r="G89" s="9">
        <v>5</v>
      </c>
      <c r="H89" s="10" t="s">
        <v>73</v>
      </c>
      <c r="I89" s="28">
        <v>5000</v>
      </c>
      <c r="J89" s="135" t="s">
        <v>78</v>
      </c>
      <c r="K89" s="29">
        <f t="shared" si="9"/>
        <v>25000</v>
      </c>
      <c r="L89" s="39" t="s">
        <v>132</v>
      </c>
    </row>
    <row r="90" spans="1:12" ht="16.5" customHeight="1" x14ac:dyDescent="0.4">
      <c r="A90" s="178"/>
      <c r="B90" s="159" t="s">
        <v>396</v>
      </c>
      <c r="C90" s="126" t="s">
        <v>369</v>
      </c>
      <c r="D90" s="121" t="s">
        <v>130</v>
      </c>
      <c r="E90" s="24">
        <v>10</v>
      </c>
      <c r="F90" s="27" t="s">
        <v>77</v>
      </c>
      <c r="G90" s="9">
        <v>6</v>
      </c>
      <c r="H90" s="10" t="s">
        <v>73</v>
      </c>
      <c r="I90" s="28">
        <v>1800</v>
      </c>
      <c r="J90" s="135" t="s">
        <v>78</v>
      </c>
      <c r="K90" s="29">
        <f t="shared" si="9"/>
        <v>108000</v>
      </c>
      <c r="L90" s="39" t="s">
        <v>132</v>
      </c>
    </row>
    <row r="91" spans="1:12" ht="16.5" customHeight="1" x14ac:dyDescent="0.4">
      <c r="A91" s="178"/>
      <c r="B91" s="40" t="s">
        <v>397</v>
      </c>
      <c r="C91" s="121" t="s">
        <v>392</v>
      </c>
      <c r="D91" s="121" t="s">
        <v>395</v>
      </c>
      <c r="E91" s="24">
        <v>6</v>
      </c>
      <c r="F91" s="27" t="s">
        <v>77</v>
      </c>
      <c r="G91" s="9">
        <v>3</v>
      </c>
      <c r="H91" s="10" t="s">
        <v>73</v>
      </c>
      <c r="I91" s="28">
        <v>1800</v>
      </c>
      <c r="J91" s="135" t="s">
        <v>78</v>
      </c>
      <c r="K91" s="29">
        <f t="shared" si="9"/>
        <v>32400</v>
      </c>
      <c r="L91" s="39" t="s">
        <v>132</v>
      </c>
    </row>
    <row r="92" spans="1:12" ht="16.5" customHeight="1" x14ac:dyDescent="0.4">
      <c r="A92" s="178"/>
      <c r="B92" s="139" t="s">
        <v>393</v>
      </c>
      <c r="C92" s="121" t="s">
        <v>394</v>
      </c>
      <c r="D92" s="121" t="s">
        <v>411</v>
      </c>
      <c r="E92" s="24">
        <v>4</v>
      </c>
      <c r="F92" s="27" t="s">
        <v>138</v>
      </c>
      <c r="G92" s="9">
        <v>1</v>
      </c>
      <c r="H92" s="10" t="s">
        <v>89</v>
      </c>
      <c r="I92" s="28">
        <v>1600</v>
      </c>
      <c r="J92" s="135" t="s">
        <v>67</v>
      </c>
      <c r="K92" s="29"/>
      <c r="L92" s="39" t="s">
        <v>442</v>
      </c>
    </row>
    <row r="93" spans="1:12" ht="16.5" customHeight="1" x14ac:dyDescent="0.4">
      <c r="A93" s="196" t="s">
        <v>17</v>
      </c>
      <c r="B93" s="197"/>
      <c r="C93" s="197"/>
      <c r="D93" s="197"/>
      <c r="E93" s="197"/>
      <c r="F93" s="197"/>
      <c r="G93" s="197"/>
      <c r="H93" s="197"/>
      <c r="I93" s="197"/>
      <c r="J93" s="198"/>
      <c r="K93" s="2">
        <f>SUM(K46:K92)</f>
        <v>541800</v>
      </c>
      <c r="L93" s="147"/>
    </row>
    <row r="94" spans="1:12" ht="16.5" customHeight="1" x14ac:dyDescent="0.4">
      <c r="A94" s="238" t="s">
        <v>53</v>
      </c>
      <c r="B94" s="130" t="s">
        <v>14</v>
      </c>
      <c r="C94" s="130" t="s">
        <v>12</v>
      </c>
      <c r="D94" s="130" t="s">
        <v>139</v>
      </c>
      <c r="E94" s="185"/>
      <c r="F94" s="185"/>
      <c r="G94" s="185"/>
      <c r="H94" s="185"/>
      <c r="I94" s="185"/>
      <c r="J94" s="185"/>
      <c r="K94" s="185"/>
      <c r="L94" s="130"/>
    </row>
    <row r="95" spans="1:12" x14ac:dyDescent="0.4">
      <c r="A95" s="239"/>
      <c r="B95" s="124" t="s">
        <v>223</v>
      </c>
      <c r="C95" s="121" t="s">
        <v>224</v>
      </c>
      <c r="D95" s="121" t="s">
        <v>225</v>
      </c>
      <c r="E95" s="58">
        <v>20</v>
      </c>
      <c r="F95" s="52" t="s">
        <v>93</v>
      </c>
      <c r="G95" s="53">
        <v>6</v>
      </c>
      <c r="H95" s="54" t="s">
        <v>211</v>
      </c>
      <c r="I95" s="53">
        <v>200</v>
      </c>
      <c r="J95" s="135" t="s">
        <v>67</v>
      </c>
      <c r="K95" s="52">
        <f>E95*G95*I95</f>
        <v>24000</v>
      </c>
      <c r="L95" s="150" t="s">
        <v>121</v>
      </c>
    </row>
    <row r="96" spans="1:12" x14ac:dyDescent="0.4">
      <c r="A96" s="239"/>
      <c r="B96" s="124" t="s">
        <v>226</v>
      </c>
      <c r="C96" s="121" t="s">
        <v>224</v>
      </c>
      <c r="D96" s="121" t="s">
        <v>225</v>
      </c>
      <c r="E96" s="58">
        <v>50</v>
      </c>
      <c r="F96" s="52" t="s">
        <v>93</v>
      </c>
      <c r="G96" s="53">
        <v>6</v>
      </c>
      <c r="H96" s="54" t="s">
        <v>211</v>
      </c>
      <c r="I96" s="53">
        <v>168</v>
      </c>
      <c r="J96" s="135" t="s">
        <v>67</v>
      </c>
      <c r="K96" s="52">
        <f t="shared" ref="K96:K100" si="17">E96*G96*I96</f>
        <v>50400</v>
      </c>
      <c r="L96" s="150" t="s">
        <v>121</v>
      </c>
    </row>
    <row r="97" spans="1:12" x14ac:dyDescent="0.4">
      <c r="A97" s="239"/>
      <c r="B97" s="141" t="s">
        <v>454</v>
      </c>
      <c r="C97" s="121" t="s">
        <v>444</v>
      </c>
      <c r="D97" s="121" t="s">
        <v>225</v>
      </c>
      <c r="E97" s="58">
        <v>35</v>
      </c>
      <c r="F97" s="52" t="s">
        <v>93</v>
      </c>
      <c r="G97" s="53">
        <v>6</v>
      </c>
      <c r="H97" s="54" t="s">
        <v>211</v>
      </c>
      <c r="I97" s="53">
        <v>168</v>
      </c>
      <c r="J97" s="142" t="s">
        <v>67</v>
      </c>
      <c r="K97" s="52">
        <f t="shared" si="17"/>
        <v>35280</v>
      </c>
      <c r="L97" s="150" t="s">
        <v>468</v>
      </c>
    </row>
    <row r="98" spans="1:12" x14ac:dyDescent="0.4">
      <c r="A98" s="239"/>
      <c r="B98" s="141" t="s">
        <v>446</v>
      </c>
      <c r="C98" s="121" t="s">
        <v>445</v>
      </c>
      <c r="D98" s="121" t="s">
        <v>225</v>
      </c>
      <c r="E98" s="58">
        <v>20</v>
      </c>
      <c r="F98" s="52" t="s">
        <v>93</v>
      </c>
      <c r="G98" s="53">
        <v>6</v>
      </c>
      <c r="H98" s="54" t="s">
        <v>211</v>
      </c>
      <c r="I98" s="53">
        <v>168</v>
      </c>
      <c r="J98" s="142" t="s">
        <v>67</v>
      </c>
      <c r="K98" s="52">
        <f t="shared" si="17"/>
        <v>20160</v>
      </c>
      <c r="L98" s="150" t="s">
        <v>468</v>
      </c>
    </row>
    <row r="99" spans="1:12" x14ac:dyDescent="0.4">
      <c r="A99" s="239"/>
      <c r="B99" s="141" t="s">
        <v>455</v>
      </c>
      <c r="C99" s="121" t="s">
        <v>448</v>
      </c>
      <c r="D99" s="140" t="s">
        <v>424</v>
      </c>
      <c r="E99" s="58">
        <v>15</v>
      </c>
      <c r="F99" s="52" t="s">
        <v>93</v>
      </c>
      <c r="G99" s="53">
        <v>4</v>
      </c>
      <c r="H99" s="54" t="s">
        <v>211</v>
      </c>
      <c r="I99" s="53">
        <v>168</v>
      </c>
      <c r="J99" s="142" t="s">
        <v>67</v>
      </c>
      <c r="K99" s="52">
        <f t="shared" si="17"/>
        <v>10080</v>
      </c>
      <c r="L99" s="150" t="s">
        <v>468</v>
      </c>
    </row>
    <row r="100" spans="1:12" x14ac:dyDescent="0.4">
      <c r="A100" s="239"/>
      <c r="B100" s="202" t="s">
        <v>450</v>
      </c>
      <c r="C100" s="121" t="s">
        <v>347</v>
      </c>
      <c r="D100" s="140" t="s">
        <v>345</v>
      </c>
      <c r="E100" s="58">
        <v>400</v>
      </c>
      <c r="F100" s="52" t="s">
        <v>93</v>
      </c>
      <c r="G100" s="53">
        <v>1</v>
      </c>
      <c r="H100" s="54" t="s">
        <v>211</v>
      </c>
      <c r="I100" s="53">
        <v>168</v>
      </c>
      <c r="J100" s="142" t="s">
        <v>67</v>
      </c>
      <c r="K100" s="52">
        <f t="shared" si="17"/>
        <v>67200</v>
      </c>
      <c r="L100" s="150" t="s">
        <v>121</v>
      </c>
    </row>
    <row r="101" spans="1:12" x14ac:dyDescent="0.4">
      <c r="A101" s="239"/>
      <c r="B101" s="203"/>
      <c r="C101" s="121" t="s">
        <v>346</v>
      </c>
      <c r="D101" s="140" t="s">
        <v>345</v>
      </c>
      <c r="E101" s="58">
        <v>200</v>
      </c>
      <c r="F101" s="52" t="s">
        <v>93</v>
      </c>
      <c r="G101" s="53">
        <v>1</v>
      </c>
      <c r="H101" s="54" t="s">
        <v>211</v>
      </c>
      <c r="I101" s="53">
        <v>128</v>
      </c>
      <c r="J101" s="142" t="s">
        <v>67</v>
      </c>
      <c r="K101" s="52">
        <f t="shared" ref="K101" si="18">E101*G101*I101</f>
        <v>25600</v>
      </c>
      <c r="L101" s="150" t="s">
        <v>121</v>
      </c>
    </row>
    <row r="102" spans="1:12" x14ac:dyDescent="0.4">
      <c r="A102" s="239"/>
      <c r="B102" s="160" t="s">
        <v>451</v>
      </c>
      <c r="C102" s="121" t="s">
        <v>452</v>
      </c>
      <c r="D102" s="125" t="s">
        <v>345</v>
      </c>
      <c r="E102" s="58">
        <v>4</v>
      </c>
      <c r="F102" s="52" t="s">
        <v>453</v>
      </c>
      <c r="G102" s="53">
        <v>1</v>
      </c>
      <c r="H102" s="54" t="s">
        <v>211</v>
      </c>
      <c r="I102" s="53">
        <v>4000</v>
      </c>
      <c r="J102" s="135" t="s">
        <v>67</v>
      </c>
      <c r="K102" s="52">
        <f t="shared" ref="K102" si="19">E102*G102*I102</f>
        <v>16000</v>
      </c>
      <c r="L102" s="150"/>
    </row>
    <row r="103" spans="1:12" ht="15" customHeight="1" x14ac:dyDescent="0.4">
      <c r="A103" s="196" t="s">
        <v>59</v>
      </c>
      <c r="B103" s="197"/>
      <c r="C103" s="197"/>
      <c r="D103" s="197"/>
      <c r="E103" s="197"/>
      <c r="F103" s="197"/>
      <c r="G103" s="197"/>
      <c r="H103" s="197"/>
      <c r="I103" s="197"/>
      <c r="J103" s="198"/>
      <c r="K103" s="2">
        <f>SUM(K95:K102)</f>
        <v>248720</v>
      </c>
      <c r="L103" s="148" t="s">
        <v>245</v>
      </c>
    </row>
    <row r="104" spans="1:12" x14ac:dyDescent="0.4">
      <c r="A104" s="204" t="s">
        <v>128</v>
      </c>
      <c r="B104" s="138" t="s">
        <v>62</v>
      </c>
      <c r="C104" s="138" t="s">
        <v>41</v>
      </c>
      <c r="D104" s="138"/>
      <c r="E104" s="185"/>
      <c r="F104" s="185"/>
      <c r="G104" s="185"/>
      <c r="H104" s="185"/>
      <c r="I104" s="185"/>
      <c r="J104" s="185"/>
      <c r="K104" s="185">
        <f>E104*G104*I104</f>
        <v>0</v>
      </c>
      <c r="L104" s="12"/>
    </row>
    <row r="105" spans="1:12" x14ac:dyDescent="0.4">
      <c r="A105" s="204"/>
      <c r="B105" s="205" t="s">
        <v>240</v>
      </c>
      <c r="C105" s="121" t="s">
        <v>242</v>
      </c>
      <c r="D105" s="121" t="s">
        <v>228</v>
      </c>
      <c r="E105" s="1">
        <v>5</v>
      </c>
      <c r="F105" s="1" t="s">
        <v>227</v>
      </c>
      <c r="G105" s="9">
        <v>1</v>
      </c>
      <c r="H105" s="10" t="s">
        <v>228</v>
      </c>
      <c r="I105" s="9">
        <v>4500</v>
      </c>
      <c r="J105" s="142" t="s">
        <v>229</v>
      </c>
      <c r="K105" s="1">
        <f t="shared" ref="K105:K112" si="20">E105*G105*I105</f>
        <v>22500</v>
      </c>
      <c r="L105" s="12"/>
    </row>
    <row r="106" spans="1:12" x14ac:dyDescent="0.4">
      <c r="A106" s="204"/>
      <c r="B106" s="205"/>
      <c r="C106" s="121" t="s">
        <v>243</v>
      </c>
      <c r="D106" s="121" t="s">
        <v>244</v>
      </c>
      <c r="E106" s="1">
        <v>5</v>
      </c>
      <c r="F106" s="1" t="s">
        <v>231</v>
      </c>
      <c r="G106" s="9">
        <v>2</v>
      </c>
      <c r="H106" s="10" t="s">
        <v>232</v>
      </c>
      <c r="I106" s="9">
        <v>1200</v>
      </c>
      <c r="J106" s="142" t="s">
        <v>229</v>
      </c>
      <c r="K106" s="1">
        <f t="shared" si="20"/>
        <v>12000</v>
      </c>
      <c r="L106" s="12"/>
    </row>
    <row r="107" spans="1:12" x14ac:dyDescent="0.4">
      <c r="A107" s="204"/>
      <c r="B107" s="205"/>
      <c r="C107" s="121" t="s">
        <v>246</v>
      </c>
      <c r="D107" s="121" t="s">
        <v>247</v>
      </c>
      <c r="E107" s="1">
        <v>5</v>
      </c>
      <c r="F107" s="1" t="s">
        <v>227</v>
      </c>
      <c r="G107" s="9">
        <v>2</v>
      </c>
      <c r="H107" s="10" t="s">
        <v>234</v>
      </c>
      <c r="I107" s="9">
        <v>300</v>
      </c>
      <c r="J107" s="142" t="s">
        <v>229</v>
      </c>
      <c r="K107" s="1">
        <f t="shared" si="20"/>
        <v>3000</v>
      </c>
      <c r="L107" s="12"/>
    </row>
    <row r="108" spans="1:12" x14ac:dyDescent="0.4">
      <c r="A108" s="204"/>
      <c r="B108" s="205"/>
      <c r="C108" s="121" t="s">
        <v>230</v>
      </c>
      <c r="D108" s="121" t="s">
        <v>248</v>
      </c>
      <c r="E108" s="1">
        <v>5</v>
      </c>
      <c r="F108" s="1" t="s">
        <v>227</v>
      </c>
      <c r="G108" s="9">
        <v>1</v>
      </c>
      <c r="H108" s="10" t="s">
        <v>233</v>
      </c>
      <c r="I108" s="9">
        <v>259</v>
      </c>
      <c r="J108" s="142" t="s">
        <v>229</v>
      </c>
      <c r="K108" s="1">
        <f t="shared" si="20"/>
        <v>1295</v>
      </c>
      <c r="L108" s="12"/>
    </row>
    <row r="109" spans="1:12" x14ac:dyDescent="0.4">
      <c r="A109" s="204"/>
      <c r="B109" s="205"/>
      <c r="C109" s="121" t="s">
        <v>280</v>
      </c>
      <c r="D109" s="121" t="s">
        <v>281</v>
      </c>
      <c r="E109" s="1">
        <v>5</v>
      </c>
      <c r="F109" s="1" t="s">
        <v>227</v>
      </c>
      <c r="G109" s="9">
        <v>1</v>
      </c>
      <c r="H109" s="10" t="s">
        <v>233</v>
      </c>
      <c r="I109" s="9">
        <v>128</v>
      </c>
      <c r="J109" s="142" t="s">
        <v>229</v>
      </c>
      <c r="K109" s="1">
        <f t="shared" ref="K109" si="21">E109*G109*I109</f>
        <v>640</v>
      </c>
      <c r="L109" s="12"/>
    </row>
    <row r="110" spans="1:12" ht="30" x14ac:dyDescent="0.4">
      <c r="A110" s="204"/>
      <c r="B110" s="205"/>
      <c r="C110" s="121" t="s">
        <v>250</v>
      </c>
      <c r="D110" s="121" t="s">
        <v>251</v>
      </c>
      <c r="E110" s="1">
        <v>5</v>
      </c>
      <c r="F110" s="1" t="s">
        <v>227</v>
      </c>
      <c r="G110" s="9">
        <v>1</v>
      </c>
      <c r="H110" s="10" t="s">
        <v>236</v>
      </c>
      <c r="I110" s="9">
        <v>6500</v>
      </c>
      <c r="J110" s="142" t="s">
        <v>229</v>
      </c>
      <c r="K110" s="1">
        <f t="shared" si="20"/>
        <v>32500</v>
      </c>
      <c r="L110" s="12" t="s">
        <v>249</v>
      </c>
    </row>
    <row r="111" spans="1:12" x14ac:dyDescent="0.4">
      <c r="A111" s="204"/>
      <c r="B111" s="205"/>
      <c r="C111" s="121" t="s">
        <v>235</v>
      </c>
      <c r="D111" s="121" t="s">
        <v>237</v>
      </c>
      <c r="E111" s="1">
        <v>5</v>
      </c>
      <c r="F111" s="1" t="s">
        <v>236</v>
      </c>
      <c r="G111" s="9">
        <v>2</v>
      </c>
      <c r="H111" s="10" t="s">
        <v>233</v>
      </c>
      <c r="I111" s="9">
        <v>800</v>
      </c>
      <c r="J111" s="142" t="s">
        <v>229</v>
      </c>
      <c r="K111" s="1">
        <f t="shared" si="20"/>
        <v>8000</v>
      </c>
      <c r="L111" s="12"/>
    </row>
    <row r="112" spans="1:12" x14ac:dyDescent="0.4">
      <c r="A112" s="204"/>
      <c r="B112" s="205"/>
      <c r="C112" s="121" t="s">
        <v>238</v>
      </c>
      <c r="D112" s="121" t="s">
        <v>239</v>
      </c>
      <c r="E112" s="1">
        <v>5</v>
      </c>
      <c r="F112" s="1" t="s">
        <v>227</v>
      </c>
      <c r="G112" s="9">
        <v>1</v>
      </c>
      <c r="H112" s="10" t="s">
        <v>233</v>
      </c>
      <c r="I112" s="9">
        <v>20</v>
      </c>
      <c r="J112" s="142" t="s">
        <v>229</v>
      </c>
      <c r="K112" s="1">
        <f t="shared" si="20"/>
        <v>100</v>
      </c>
      <c r="L112" s="12"/>
    </row>
    <row r="113" spans="1:12" ht="15.75" customHeight="1" x14ac:dyDescent="0.4">
      <c r="A113" s="204"/>
      <c r="B113" s="205" t="s">
        <v>241</v>
      </c>
      <c r="C113" s="121" t="s">
        <v>243</v>
      </c>
      <c r="D113" s="121" t="s">
        <v>244</v>
      </c>
      <c r="E113" s="1">
        <v>10</v>
      </c>
      <c r="F113" s="1" t="s">
        <v>231</v>
      </c>
      <c r="G113" s="9">
        <v>2</v>
      </c>
      <c r="H113" s="10" t="s">
        <v>232</v>
      </c>
      <c r="I113" s="9">
        <v>1200</v>
      </c>
      <c r="J113" s="142" t="s">
        <v>229</v>
      </c>
      <c r="K113" s="1">
        <f t="shared" ref="K113:K118" si="22">E113*G113*I113</f>
        <v>24000</v>
      </c>
      <c r="L113" s="12"/>
    </row>
    <row r="114" spans="1:12" x14ac:dyDescent="0.4">
      <c r="A114" s="204"/>
      <c r="B114" s="205"/>
      <c r="C114" s="121" t="s">
        <v>230</v>
      </c>
      <c r="D114" s="121" t="s">
        <v>248</v>
      </c>
      <c r="E114" s="1">
        <v>10</v>
      </c>
      <c r="F114" s="1" t="s">
        <v>227</v>
      </c>
      <c r="G114" s="9">
        <v>1</v>
      </c>
      <c r="H114" s="10" t="s">
        <v>233</v>
      </c>
      <c r="I114" s="9">
        <v>259</v>
      </c>
      <c r="J114" s="142" t="s">
        <v>229</v>
      </c>
      <c r="K114" s="1">
        <f t="shared" si="22"/>
        <v>2590</v>
      </c>
      <c r="L114" s="12"/>
    </row>
    <row r="115" spans="1:12" x14ac:dyDescent="0.4">
      <c r="A115" s="204"/>
      <c r="B115" s="205"/>
      <c r="C115" s="121" t="s">
        <v>238</v>
      </c>
      <c r="D115" s="121" t="s">
        <v>239</v>
      </c>
      <c r="E115" s="1">
        <v>10</v>
      </c>
      <c r="F115" s="1" t="s">
        <v>227</v>
      </c>
      <c r="G115" s="9">
        <v>1</v>
      </c>
      <c r="H115" s="10" t="s">
        <v>233</v>
      </c>
      <c r="I115" s="9">
        <v>20</v>
      </c>
      <c r="J115" s="142" t="s">
        <v>229</v>
      </c>
      <c r="K115" s="1">
        <f t="shared" si="22"/>
        <v>200</v>
      </c>
      <c r="L115" s="12"/>
    </row>
    <row r="116" spans="1:12" x14ac:dyDescent="0.4">
      <c r="A116" s="204"/>
      <c r="B116" s="190" t="s">
        <v>469</v>
      </c>
      <c r="C116" s="121" t="s">
        <v>463</v>
      </c>
      <c r="D116" s="121" t="s">
        <v>461</v>
      </c>
      <c r="E116" s="1">
        <v>40</v>
      </c>
      <c r="F116" s="1" t="s">
        <v>93</v>
      </c>
      <c r="G116" s="9">
        <v>1</v>
      </c>
      <c r="H116" s="10" t="s">
        <v>89</v>
      </c>
      <c r="I116" s="9">
        <v>259</v>
      </c>
      <c r="J116" s="142" t="s">
        <v>67</v>
      </c>
      <c r="K116" s="1">
        <f t="shared" si="22"/>
        <v>10360</v>
      </c>
      <c r="L116" s="12"/>
    </row>
    <row r="117" spans="1:12" x14ac:dyDescent="0.4">
      <c r="A117" s="204"/>
      <c r="B117" s="191"/>
      <c r="C117" s="121" t="s">
        <v>462</v>
      </c>
      <c r="D117" s="121" t="s">
        <v>464</v>
      </c>
      <c r="E117" s="1">
        <v>1</v>
      </c>
      <c r="F117" s="1" t="s">
        <v>93</v>
      </c>
      <c r="G117" s="9">
        <v>1</v>
      </c>
      <c r="H117" s="10" t="s">
        <v>73</v>
      </c>
      <c r="I117" s="9">
        <v>800</v>
      </c>
      <c r="J117" s="142" t="s">
        <v>67</v>
      </c>
      <c r="K117" s="1">
        <f t="shared" ref="K117" si="23">E117*G117*I117</f>
        <v>800</v>
      </c>
      <c r="L117" s="12"/>
    </row>
    <row r="118" spans="1:12" x14ac:dyDescent="0.4">
      <c r="A118" s="204"/>
      <c r="B118" s="192"/>
      <c r="C118" s="121" t="s">
        <v>466</v>
      </c>
      <c r="D118" s="121" t="s">
        <v>465</v>
      </c>
      <c r="E118" s="1">
        <v>2</v>
      </c>
      <c r="F118" s="1" t="s">
        <v>236</v>
      </c>
      <c r="G118" s="9">
        <v>1</v>
      </c>
      <c r="H118" s="10" t="s">
        <v>73</v>
      </c>
      <c r="I118" s="9">
        <v>3800</v>
      </c>
      <c r="J118" s="142" t="s">
        <v>67</v>
      </c>
      <c r="K118" s="1">
        <f t="shared" si="22"/>
        <v>7600</v>
      </c>
      <c r="L118" s="12"/>
    </row>
    <row r="119" spans="1:12" ht="16.5" customHeight="1" x14ac:dyDescent="0.4">
      <c r="A119" s="196" t="s">
        <v>22</v>
      </c>
      <c r="B119" s="197"/>
      <c r="C119" s="197"/>
      <c r="D119" s="197"/>
      <c r="E119" s="197"/>
      <c r="F119" s="197"/>
      <c r="G119" s="197"/>
      <c r="H119" s="197"/>
      <c r="I119" s="197"/>
      <c r="J119" s="198"/>
      <c r="K119" s="2">
        <f>SUM(K105:K118)</f>
        <v>125585</v>
      </c>
      <c r="L119" s="148" t="s">
        <v>245</v>
      </c>
    </row>
    <row r="120" spans="1:12" ht="16.5" customHeight="1" x14ac:dyDescent="0.4">
      <c r="A120" s="177" t="s">
        <v>127</v>
      </c>
      <c r="B120" s="23" t="s">
        <v>24</v>
      </c>
      <c r="C120" s="23" t="s">
        <v>140</v>
      </c>
      <c r="D120" s="23" t="s">
        <v>141</v>
      </c>
      <c r="E120" s="185"/>
      <c r="F120" s="185"/>
      <c r="G120" s="185"/>
      <c r="H120" s="185"/>
      <c r="I120" s="185"/>
      <c r="J120" s="185"/>
      <c r="K120" s="185"/>
      <c r="L120" s="12"/>
    </row>
    <row r="121" spans="1:12" x14ac:dyDescent="0.4">
      <c r="A121" s="178"/>
      <c r="B121" s="180" t="s">
        <v>74</v>
      </c>
      <c r="C121" s="175" t="s">
        <v>144</v>
      </c>
      <c r="D121" s="161" t="s">
        <v>477</v>
      </c>
      <c r="E121" s="1">
        <v>10</v>
      </c>
      <c r="F121" s="1" t="s">
        <v>476</v>
      </c>
      <c r="G121" s="9">
        <v>1</v>
      </c>
      <c r="H121" s="10" t="s">
        <v>89</v>
      </c>
      <c r="I121" s="9">
        <v>90</v>
      </c>
      <c r="J121" s="165" t="s">
        <v>67</v>
      </c>
      <c r="K121" s="1">
        <f>E121*G121*I121</f>
        <v>900</v>
      </c>
      <c r="L121" s="12"/>
    </row>
    <row r="122" spans="1:12" ht="17.25" customHeight="1" x14ac:dyDescent="0.4">
      <c r="A122" s="178"/>
      <c r="B122" s="181"/>
      <c r="C122" s="183"/>
      <c r="D122" s="161" t="s">
        <v>478</v>
      </c>
      <c r="E122" s="1">
        <v>70</v>
      </c>
      <c r="F122" s="1" t="s">
        <v>476</v>
      </c>
      <c r="G122" s="9">
        <v>1</v>
      </c>
      <c r="H122" s="10" t="s">
        <v>89</v>
      </c>
      <c r="I122" s="9">
        <v>10</v>
      </c>
      <c r="J122" s="165" t="s">
        <v>67</v>
      </c>
      <c r="K122" s="1">
        <f t="shared" ref="K122:K159" si="24">E122*G122*I122</f>
        <v>700</v>
      </c>
      <c r="L122" s="12"/>
    </row>
    <row r="123" spans="1:12" x14ac:dyDescent="0.4">
      <c r="A123" s="178"/>
      <c r="B123" s="181"/>
      <c r="C123" s="183"/>
      <c r="D123" s="161" t="s">
        <v>480</v>
      </c>
      <c r="E123" s="1">
        <v>10</v>
      </c>
      <c r="F123" s="1" t="s">
        <v>476</v>
      </c>
      <c r="G123" s="9">
        <v>1</v>
      </c>
      <c r="H123" s="10" t="s">
        <v>89</v>
      </c>
      <c r="I123" s="9">
        <v>350</v>
      </c>
      <c r="J123" s="165" t="s">
        <v>67</v>
      </c>
      <c r="K123" s="1">
        <f t="shared" si="24"/>
        <v>3500</v>
      </c>
      <c r="L123" s="12"/>
    </row>
    <row r="124" spans="1:12" x14ac:dyDescent="0.4">
      <c r="A124" s="178"/>
      <c r="B124" s="181"/>
      <c r="C124" s="183"/>
      <c r="D124" s="161" t="s">
        <v>481</v>
      </c>
      <c r="E124" s="1">
        <v>20</v>
      </c>
      <c r="F124" s="1" t="s">
        <v>476</v>
      </c>
      <c r="G124" s="9">
        <v>1</v>
      </c>
      <c r="H124" s="10" t="s">
        <v>89</v>
      </c>
      <c r="I124" s="172">
        <v>0.6</v>
      </c>
      <c r="J124" s="165" t="s">
        <v>67</v>
      </c>
      <c r="K124" s="1">
        <f t="shared" si="24"/>
        <v>12</v>
      </c>
      <c r="L124" s="12"/>
    </row>
    <row r="125" spans="1:12" x14ac:dyDescent="0.4">
      <c r="A125" s="178"/>
      <c r="B125" s="181"/>
      <c r="C125" s="183"/>
      <c r="D125" s="161" t="s">
        <v>528</v>
      </c>
      <c r="E125" s="1">
        <v>200</v>
      </c>
      <c r="F125" s="1" t="s">
        <v>529</v>
      </c>
      <c r="G125" s="9">
        <v>1</v>
      </c>
      <c r="H125" s="10" t="s">
        <v>89</v>
      </c>
      <c r="I125" s="172">
        <v>5</v>
      </c>
      <c r="J125" s="165" t="s">
        <v>67</v>
      </c>
      <c r="K125" s="1">
        <f t="shared" si="24"/>
        <v>1000</v>
      </c>
      <c r="L125" s="12"/>
    </row>
    <row r="126" spans="1:12" x14ac:dyDescent="0.4">
      <c r="A126" s="178"/>
      <c r="B126" s="181"/>
      <c r="C126" s="175" t="s">
        <v>513</v>
      </c>
      <c r="D126" s="161" t="s">
        <v>546</v>
      </c>
      <c r="E126" s="1">
        <v>2</v>
      </c>
      <c r="F126" s="1" t="s">
        <v>496</v>
      </c>
      <c r="G126" s="9">
        <v>1</v>
      </c>
      <c r="H126" s="10" t="s">
        <v>89</v>
      </c>
      <c r="I126" s="172">
        <v>20</v>
      </c>
      <c r="J126" s="165" t="s">
        <v>67</v>
      </c>
      <c r="K126" s="1">
        <f t="shared" si="24"/>
        <v>40</v>
      </c>
      <c r="L126" s="12"/>
    </row>
    <row r="127" spans="1:12" x14ac:dyDescent="0.4">
      <c r="A127" s="178"/>
      <c r="B127" s="181"/>
      <c r="C127" s="183"/>
      <c r="D127" s="161" t="s">
        <v>547</v>
      </c>
      <c r="E127" s="1">
        <v>2</v>
      </c>
      <c r="F127" s="1" t="s">
        <v>496</v>
      </c>
      <c r="G127" s="9">
        <v>1</v>
      </c>
      <c r="H127" s="10" t="s">
        <v>89</v>
      </c>
      <c r="I127" s="172">
        <v>89</v>
      </c>
      <c r="J127" s="165" t="s">
        <v>67</v>
      </c>
      <c r="K127" s="1">
        <f t="shared" si="24"/>
        <v>178</v>
      </c>
      <c r="L127" s="12"/>
    </row>
    <row r="128" spans="1:12" x14ac:dyDescent="0.4">
      <c r="A128" s="178"/>
      <c r="B128" s="181"/>
      <c r="C128" s="183"/>
      <c r="D128" s="161" t="s">
        <v>479</v>
      </c>
      <c r="E128" s="1">
        <v>1800</v>
      </c>
      <c r="F128" s="1" t="s">
        <v>476</v>
      </c>
      <c r="G128" s="9">
        <v>1</v>
      </c>
      <c r="H128" s="10" t="s">
        <v>89</v>
      </c>
      <c r="I128" s="9">
        <v>10</v>
      </c>
      <c r="J128" s="165" t="s">
        <v>67</v>
      </c>
      <c r="K128" s="1">
        <f t="shared" si="24"/>
        <v>18000</v>
      </c>
      <c r="L128" s="12"/>
    </row>
    <row r="129" spans="1:12" x14ac:dyDescent="0.4">
      <c r="A129" s="178"/>
      <c r="B129" s="181"/>
      <c r="C129" s="183"/>
      <c r="D129" s="161" t="s">
        <v>486</v>
      </c>
      <c r="E129" s="1">
        <v>14000</v>
      </c>
      <c r="F129" s="1" t="s">
        <v>476</v>
      </c>
      <c r="G129" s="9">
        <v>1</v>
      </c>
      <c r="H129" s="10" t="s">
        <v>89</v>
      </c>
      <c r="I129" s="172">
        <v>1.5</v>
      </c>
      <c r="J129" s="165" t="s">
        <v>67</v>
      </c>
      <c r="K129" s="1">
        <f t="shared" si="24"/>
        <v>21000</v>
      </c>
      <c r="L129" s="12" t="s">
        <v>485</v>
      </c>
    </row>
    <row r="130" spans="1:12" ht="75" x14ac:dyDescent="0.4">
      <c r="A130" s="178"/>
      <c r="B130" s="181"/>
      <c r="C130" s="183"/>
      <c r="D130" s="161" t="s">
        <v>530</v>
      </c>
      <c r="E130" s="1">
        <v>1</v>
      </c>
      <c r="F130" s="1" t="s">
        <v>496</v>
      </c>
      <c r="G130" s="9">
        <v>1</v>
      </c>
      <c r="H130" s="10" t="s">
        <v>89</v>
      </c>
      <c r="I130" s="172">
        <v>300</v>
      </c>
      <c r="J130" s="165" t="s">
        <v>67</v>
      </c>
      <c r="K130" s="1">
        <f t="shared" si="24"/>
        <v>300</v>
      </c>
      <c r="L130" s="12"/>
    </row>
    <row r="131" spans="1:12" x14ac:dyDescent="0.4">
      <c r="A131" s="178"/>
      <c r="B131" s="181"/>
      <c r="C131" s="183"/>
      <c r="D131" s="161" t="s">
        <v>545</v>
      </c>
      <c r="E131" s="1">
        <v>10</v>
      </c>
      <c r="F131" s="1" t="s">
        <v>525</v>
      </c>
      <c r="G131" s="9">
        <v>1</v>
      </c>
      <c r="H131" s="10" t="s">
        <v>89</v>
      </c>
      <c r="I131" s="172">
        <v>75</v>
      </c>
      <c r="J131" s="165" t="s">
        <v>67</v>
      </c>
      <c r="K131" s="1">
        <f t="shared" si="24"/>
        <v>750</v>
      </c>
      <c r="L131" s="12" t="s">
        <v>544</v>
      </c>
    </row>
    <row r="132" spans="1:12" x14ac:dyDescent="0.4">
      <c r="A132" s="178"/>
      <c r="B132" s="181"/>
      <c r="C132" s="183"/>
      <c r="D132" s="161" t="s">
        <v>556</v>
      </c>
      <c r="E132" s="1">
        <v>10</v>
      </c>
      <c r="F132" s="1" t="s">
        <v>525</v>
      </c>
      <c r="G132" s="9">
        <v>1</v>
      </c>
      <c r="H132" s="10" t="s">
        <v>89</v>
      </c>
      <c r="I132" s="172">
        <v>39</v>
      </c>
      <c r="J132" s="165" t="s">
        <v>67</v>
      </c>
      <c r="K132" s="1">
        <f t="shared" si="24"/>
        <v>390</v>
      </c>
      <c r="L132" s="12"/>
    </row>
    <row r="133" spans="1:12" x14ac:dyDescent="0.4">
      <c r="A133" s="178"/>
      <c r="B133" s="181"/>
      <c r="C133" s="183"/>
      <c r="D133" s="161" t="s">
        <v>548</v>
      </c>
      <c r="E133" s="174">
        <v>30</v>
      </c>
      <c r="F133" s="1" t="s">
        <v>521</v>
      </c>
      <c r="G133" s="9">
        <v>1</v>
      </c>
      <c r="H133" s="10" t="s">
        <v>89</v>
      </c>
      <c r="I133" s="172">
        <v>35</v>
      </c>
      <c r="J133" s="165" t="s">
        <v>67</v>
      </c>
      <c r="K133" s="1">
        <f t="shared" si="24"/>
        <v>1050</v>
      </c>
      <c r="L133" s="12"/>
    </row>
    <row r="134" spans="1:12" x14ac:dyDescent="0.4">
      <c r="A134" s="178"/>
      <c r="B134" s="181"/>
      <c r="C134" s="183"/>
      <c r="D134" s="161" t="s">
        <v>549</v>
      </c>
      <c r="E134" s="1">
        <v>3</v>
      </c>
      <c r="F134" s="1" t="s">
        <v>504</v>
      </c>
      <c r="G134" s="9">
        <v>1</v>
      </c>
      <c r="H134" s="10" t="s">
        <v>550</v>
      </c>
      <c r="I134" s="172">
        <v>50</v>
      </c>
      <c r="J134" s="165" t="s">
        <v>78</v>
      </c>
      <c r="K134" s="1">
        <f t="shared" si="24"/>
        <v>150</v>
      </c>
      <c r="L134" s="12"/>
    </row>
    <row r="135" spans="1:12" x14ac:dyDescent="0.4">
      <c r="A135" s="178"/>
      <c r="B135" s="181"/>
      <c r="C135" s="183"/>
      <c r="D135" s="161" t="s">
        <v>551</v>
      </c>
      <c r="E135" s="1">
        <v>10</v>
      </c>
      <c r="F135" s="1" t="s">
        <v>504</v>
      </c>
      <c r="G135" s="9">
        <v>1</v>
      </c>
      <c r="H135" s="10" t="s">
        <v>550</v>
      </c>
      <c r="I135" s="172">
        <v>79</v>
      </c>
      <c r="J135" s="165" t="s">
        <v>78</v>
      </c>
      <c r="K135" s="1">
        <f t="shared" si="24"/>
        <v>790</v>
      </c>
      <c r="L135" s="12"/>
    </row>
    <row r="136" spans="1:12" ht="30" x14ac:dyDescent="0.4">
      <c r="A136" s="178"/>
      <c r="B136" s="181"/>
      <c r="C136" s="176"/>
      <c r="D136" s="161" t="s">
        <v>557</v>
      </c>
      <c r="E136" s="1">
        <v>1</v>
      </c>
      <c r="F136" s="1" t="s">
        <v>517</v>
      </c>
      <c r="G136" s="9">
        <v>1</v>
      </c>
      <c r="H136" s="10" t="s">
        <v>89</v>
      </c>
      <c r="I136" s="172">
        <v>1000</v>
      </c>
      <c r="J136" s="165" t="s">
        <v>67</v>
      </c>
      <c r="K136" s="1">
        <f t="shared" si="24"/>
        <v>1000</v>
      </c>
      <c r="L136" s="12"/>
    </row>
    <row r="137" spans="1:12" x14ac:dyDescent="0.4">
      <c r="A137" s="178"/>
      <c r="B137" s="181"/>
      <c r="C137" s="175" t="s">
        <v>514</v>
      </c>
      <c r="D137" s="161" t="s">
        <v>482</v>
      </c>
      <c r="E137" s="1">
        <v>44</v>
      </c>
      <c r="F137" s="1" t="s">
        <v>476</v>
      </c>
      <c r="G137" s="9">
        <v>1</v>
      </c>
      <c r="H137" s="10" t="s">
        <v>89</v>
      </c>
      <c r="I137" s="9">
        <v>120</v>
      </c>
      <c r="J137" s="165" t="s">
        <v>67</v>
      </c>
      <c r="K137" s="1">
        <f t="shared" si="24"/>
        <v>5280</v>
      </c>
      <c r="L137" s="12" t="s">
        <v>484</v>
      </c>
    </row>
    <row r="138" spans="1:12" x14ac:dyDescent="0.4">
      <c r="A138" s="178"/>
      <c r="B138" s="181"/>
      <c r="C138" s="176"/>
      <c r="D138" s="161" t="s">
        <v>483</v>
      </c>
      <c r="E138" s="1">
        <v>72</v>
      </c>
      <c r="F138" s="1" t="s">
        <v>476</v>
      </c>
      <c r="G138" s="9">
        <v>1</v>
      </c>
      <c r="H138" s="10" t="s">
        <v>89</v>
      </c>
      <c r="I138" s="9">
        <v>28</v>
      </c>
      <c r="J138" s="165" t="s">
        <v>67</v>
      </c>
      <c r="K138" s="1">
        <f t="shared" si="24"/>
        <v>2016</v>
      </c>
      <c r="L138" s="12"/>
    </row>
    <row r="139" spans="1:12" x14ac:dyDescent="0.4">
      <c r="A139" s="178"/>
      <c r="B139" s="181"/>
      <c r="C139" s="175" t="s">
        <v>96</v>
      </c>
      <c r="D139" s="161" t="s">
        <v>505</v>
      </c>
      <c r="E139" s="1">
        <v>1000</v>
      </c>
      <c r="F139" s="1" t="s">
        <v>503</v>
      </c>
      <c r="G139" s="9">
        <v>1</v>
      </c>
      <c r="H139" s="10" t="s">
        <v>89</v>
      </c>
      <c r="I139" s="172">
        <v>1.4</v>
      </c>
      <c r="J139" s="165" t="s">
        <v>78</v>
      </c>
      <c r="K139" s="1">
        <f t="shared" si="24"/>
        <v>1400</v>
      </c>
      <c r="L139" s="12" t="s">
        <v>507</v>
      </c>
    </row>
    <row r="140" spans="1:12" x14ac:dyDescent="0.4">
      <c r="A140" s="178"/>
      <c r="B140" s="181"/>
      <c r="C140" s="183"/>
      <c r="D140" s="161" t="s">
        <v>506</v>
      </c>
      <c r="E140" s="1">
        <v>1000</v>
      </c>
      <c r="F140" s="1" t="s">
        <v>503</v>
      </c>
      <c r="G140" s="9">
        <v>1</v>
      </c>
      <c r="H140" s="10" t="s">
        <v>89</v>
      </c>
      <c r="I140" s="172">
        <v>0.5</v>
      </c>
      <c r="J140" s="165" t="s">
        <v>78</v>
      </c>
      <c r="K140" s="1">
        <f t="shared" si="24"/>
        <v>500</v>
      </c>
      <c r="L140" s="12"/>
    </row>
    <row r="141" spans="1:12" x14ac:dyDescent="0.4">
      <c r="A141" s="178"/>
      <c r="B141" s="181"/>
      <c r="C141" s="183"/>
      <c r="D141" s="161" t="s">
        <v>508</v>
      </c>
      <c r="E141" s="1">
        <v>12</v>
      </c>
      <c r="F141" s="1" t="s">
        <v>504</v>
      </c>
      <c r="G141" s="9">
        <v>1</v>
      </c>
      <c r="H141" s="10" t="s">
        <v>89</v>
      </c>
      <c r="I141" s="9">
        <v>20</v>
      </c>
      <c r="J141" s="165" t="s">
        <v>510</v>
      </c>
      <c r="K141" s="1">
        <f t="shared" si="24"/>
        <v>240</v>
      </c>
      <c r="L141" s="12" t="s">
        <v>509</v>
      </c>
    </row>
    <row r="142" spans="1:12" x14ac:dyDescent="0.4">
      <c r="A142" s="178"/>
      <c r="B142" s="181"/>
      <c r="C142" s="183"/>
      <c r="D142" s="161" t="s">
        <v>534</v>
      </c>
      <c r="E142" s="1">
        <v>2</v>
      </c>
      <c r="F142" s="1" t="s">
        <v>496</v>
      </c>
      <c r="G142" s="9">
        <v>1</v>
      </c>
      <c r="H142" s="10" t="s">
        <v>89</v>
      </c>
      <c r="I142" s="9">
        <v>30</v>
      </c>
      <c r="J142" s="165" t="s">
        <v>510</v>
      </c>
      <c r="K142" s="1">
        <f t="shared" si="24"/>
        <v>60</v>
      </c>
      <c r="L142" s="12"/>
    </row>
    <row r="143" spans="1:12" x14ac:dyDescent="0.4">
      <c r="A143" s="178"/>
      <c r="B143" s="181"/>
      <c r="C143" s="176"/>
      <c r="D143" s="161" t="s">
        <v>533</v>
      </c>
      <c r="E143" s="1">
        <v>2</v>
      </c>
      <c r="F143" s="1" t="s">
        <v>529</v>
      </c>
      <c r="G143" s="9">
        <v>1</v>
      </c>
      <c r="H143" s="10" t="s">
        <v>89</v>
      </c>
      <c r="I143" s="9">
        <v>120</v>
      </c>
      <c r="J143" s="165" t="s">
        <v>510</v>
      </c>
      <c r="K143" s="1">
        <f t="shared" si="24"/>
        <v>240</v>
      </c>
      <c r="L143" s="12"/>
    </row>
    <row r="144" spans="1:12" x14ac:dyDescent="0.4">
      <c r="A144" s="178"/>
      <c r="B144" s="181"/>
      <c r="C144" s="175" t="s">
        <v>526</v>
      </c>
      <c r="D144" s="161" t="s">
        <v>524</v>
      </c>
      <c r="E144" s="1">
        <v>15</v>
      </c>
      <c r="F144" s="1" t="s">
        <v>496</v>
      </c>
      <c r="G144" s="9">
        <v>1</v>
      </c>
      <c r="H144" s="10" t="s">
        <v>89</v>
      </c>
      <c r="I144" s="9">
        <v>26</v>
      </c>
      <c r="J144" s="165" t="s">
        <v>510</v>
      </c>
      <c r="K144" s="1">
        <f t="shared" si="24"/>
        <v>390</v>
      </c>
      <c r="L144" s="12"/>
    </row>
    <row r="145" spans="1:12" x14ac:dyDescent="0.4">
      <c r="A145" s="178"/>
      <c r="B145" s="181"/>
      <c r="C145" s="183"/>
      <c r="D145" s="161" t="s">
        <v>519</v>
      </c>
      <c r="E145" s="1">
        <v>9</v>
      </c>
      <c r="F145" s="1" t="s">
        <v>518</v>
      </c>
      <c r="G145" s="9">
        <v>1</v>
      </c>
      <c r="H145" s="10" t="s">
        <v>89</v>
      </c>
      <c r="I145" s="9">
        <v>155</v>
      </c>
      <c r="J145" s="165" t="s">
        <v>510</v>
      </c>
      <c r="K145" s="1">
        <f t="shared" si="24"/>
        <v>1395</v>
      </c>
      <c r="L145" s="12"/>
    </row>
    <row r="146" spans="1:12" x14ac:dyDescent="0.4">
      <c r="A146" s="178"/>
      <c r="B146" s="181"/>
      <c r="C146" s="183"/>
      <c r="D146" s="161" t="s">
        <v>522</v>
      </c>
      <c r="E146" s="1">
        <v>9</v>
      </c>
      <c r="F146" s="1" t="s">
        <v>521</v>
      </c>
      <c r="G146" s="9">
        <v>1</v>
      </c>
      <c r="H146" s="10" t="s">
        <v>89</v>
      </c>
      <c r="I146" s="9">
        <v>24</v>
      </c>
      <c r="J146" s="165" t="s">
        <v>510</v>
      </c>
      <c r="K146" s="1">
        <f t="shared" si="24"/>
        <v>216</v>
      </c>
      <c r="L146" s="12"/>
    </row>
    <row r="147" spans="1:12" x14ac:dyDescent="0.4">
      <c r="A147" s="178"/>
      <c r="B147" s="181"/>
      <c r="C147" s="183"/>
      <c r="D147" s="161" t="s">
        <v>520</v>
      </c>
      <c r="E147" s="1">
        <v>20</v>
      </c>
      <c r="F147" s="1" t="s">
        <v>516</v>
      </c>
      <c r="G147" s="9">
        <v>1</v>
      </c>
      <c r="H147" s="10" t="s">
        <v>89</v>
      </c>
      <c r="I147" s="9">
        <v>11</v>
      </c>
      <c r="J147" s="165" t="s">
        <v>510</v>
      </c>
      <c r="K147" s="1">
        <f t="shared" si="24"/>
        <v>220</v>
      </c>
      <c r="L147" s="12"/>
    </row>
    <row r="148" spans="1:12" x14ac:dyDescent="0.4">
      <c r="A148" s="178"/>
      <c r="B148" s="181"/>
      <c r="C148" s="176"/>
      <c r="D148" s="161" t="s">
        <v>531</v>
      </c>
      <c r="E148" s="1">
        <v>15</v>
      </c>
      <c r="F148" s="1" t="s">
        <v>532</v>
      </c>
      <c r="G148" s="9">
        <v>1</v>
      </c>
      <c r="H148" s="10" t="s">
        <v>89</v>
      </c>
      <c r="I148" s="9">
        <v>35</v>
      </c>
      <c r="J148" s="165" t="s">
        <v>510</v>
      </c>
      <c r="K148" s="1">
        <f t="shared" si="24"/>
        <v>525</v>
      </c>
      <c r="L148" s="12"/>
    </row>
    <row r="149" spans="1:12" x14ac:dyDescent="0.4">
      <c r="A149" s="178"/>
      <c r="B149" s="181"/>
      <c r="C149" s="175" t="s">
        <v>523</v>
      </c>
      <c r="D149" s="161" t="s">
        <v>535</v>
      </c>
      <c r="E149" s="1">
        <v>10</v>
      </c>
      <c r="F149" s="1" t="s">
        <v>525</v>
      </c>
      <c r="G149" s="9">
        <v>1</v>
      </c>
      <c r="H149" s="10" t="s">
        <v>89</v>
      </c>
      <c r="I149" s="9">
        <v>50</v>
      </c>
      <c r="J149" s="165" t="s">
        <v>510</v>
      </c>
      <c r="K149" s="1">
        <f t="shared" si="24"/>
        <v>500</v>
      </c>
      <c r="L149" s="12"/>
    </row>
    <row r="150" spans="1:12" x14ac:dyDescent="0.4">
      <c r="A150" s="178"/>
      <c r="B150" s="181"/>
      <c r="C150" s="183"/>
      <c r="D150" s="161" t="s">
        <v>537</v>
      </c>
      <c r="E150" s="1">
        <v>1400</v>
      </c>
      <c r="F150" s="1" t="s">
        <v>516</v>
      </c>
      <c r="G150" s="9">
        <v>1</v>
      </c>
      <c r="H150" s="10" t="s">
        <v>89</v>
      </c>
      <c r="I150" s="9">
        <v>11</v>
      </c>
      <c r="J150" s="165" t="s">
        <v>510</v>
      </c>
      <c r="K150" s="1">
        <f t="shared" si="24"/>
        <v>15400</v>
      </c>
      <c r="L150" s="12" t="s">
        <v>536</v>
      </c>
    </row>
    <row r="151" spans="1:12" x14ac:dyDescent="0.4">
      <c r="A151" s="178"/>
      <c r="B151" s="181"/>
      <c r="C151" s="176"/>
      <c r="D151" s="161" t="s">
        <v>539</v>
      </c>
      <c r="E151" s="1">
        <v>10</v>
      </c>
      <c r="F151" s="1" t="s">
        <v>525</v>
      </c>
      <c r="G151" s="9">
        <v>1</v>
      </c>
      <c r="H151" s="10" t="s">
        <v>89</v>
      </c>
      <c r="I151" s="9">
        <v>78</v>
      </c>
      <c r="J151" s="165" t="s">
        <v>510</v>
      </c>
      <c r="K151" s="1">
        <f t="shared" si="24"/>
        <v>780</v>
      </c>
      <c r="L151" s="12" t="s">
        <v>538</v>
      </c>
    </row>
    <row r="152" spans="1:12" x14ac:dyDescent="0.4">
      <c r="A152" s="178"/>
      <c r="B152" s="181"/>
      <c r="C152" s="175" t="s">
        <v>527</v>
      </c>
      <c r="D152" s="161" t="s">
        <v>543</v>
      </c>
      <c r="E152" s="1">
        <v>250</v>
      </c>
      <c r="F152" s="1" t="s">
        <v>525</v>
      </c>
      <c r="G152" s="9">
        <v>1</v>
      </c>
      <c r="H152" s="10" t="s">
        <v>89</v>
      </c>
      <c r="I152" s="9">
        <v>19.8</v>
      </c>
      <c r="J152" s="165" t="s">
        <v>510</v>
      </c>
      <c r="K152" s="1">
        <f t="shared" si="24"/>
        <v>4950</v>
      </c>
      <c r="L152" s="12" t="s">
        <v>542</v>
      </c>
    </row>
    <row r="153" spans="1:12" x14ac:dyDescent="0.4">
      <c r="A153" s="178"/>
      <c r="B153" s="181"/>
      <c r="C153" s="176"/>
      <c r="D153" s="161" t="s">
        <v>541</v>
      </c>
      <c r="E153" s="1">
        <v>8</v>
      </c>
      <c r="F153" s="1" t="s">
        <v>521</v>
      </c>
      <c r="G153" s="9">
        <v>1</v>
      </c>
      <c r="H153" s="10" t="s">
        <v>89</v>
      </c>
      <c r="I153" s="9">
        <v>38</v>
      </c>
      <c r="J153" s="165" t="s">
        <v>510</v>
      </c>
      <c r="K153" s="1">
        <f t="shared" si="24"/>
        <v>304</v>
      </c>
      <c r="L153" s="12" t="s">
        <v>540</v>
      </c>
    </row>
    <row r="154" spans="1:12" ht="18.399999999999999" customHeight="1" x14ac:dyDescent="0.4">
      <c r="A154" s="178"/>
      <c r="B154" s="181"/>
      <c r="C154" s="162" t="s">
        <v>512</v>
      </c>
      <c r="D154" s="121" t="s">
        <v>142</v>
      </c>
      <c r="E154" s="1">
        <v>1</v>
      </c>
      <c r="F154" s="1" t="s">
        <v>143</v>
      </c>
      <c r="G154" s="9">
        <v>1</v>
      </c>
      <c r="H154" s="10" t="s">
        <v>89</v>
      </c>
      <c r="I154" s="9">
        <v>50000</v>
      </c>
      <c r="J154" s="165" t="s">
        <v>510</v>
      </c>
      <c r="K154" s="1">
        <f t="shared" si="24"/>
        <v>50000</v>
      </c>
      <c r="L154" s="12" t="s">
        <v>146</v>
      </c>
    </row>
    <row r="155" spans="1:12" x14ac:dyDescent="0.4">
      <c r="A155" s="178"/>
      <c r="B155" s="181"/>
      <c r="C155" s="175" t="s">
        <v>515</v>
      </c>
      <c r="D155" s="121" t="s">
        <v>308</v>
      </c>
      <c r="E155" s="1">
        <v>1</v>
      </c>
      <c r="F155" s="1" t="s">
        <v>87</v>
      </c>
      <c r="G155" s="9">
        <v>1</v>
      </c>
      <c r="H155" s="10" t="s">
        <v>89</v>
      </c>
      <c r="I155" s="9">
        <v>4000</v>
      </c>
      <c r="J155" s="135" t="s">
        <v>67</v>
      </c>
      <c r="K155" s="1">
        <f t="shared" si="24"/>
        <v>4000</v>
      </c>
      <c r="L155" s="12" t="s">
        <v>309</v>
      </c>
    </row>
    <row r="156" spans="1:12" x14ac:dyDescent="0.4">
      <c r="A156" s="178"/>
      <c r="B156" s="181"/>
      <c r="C156" s="176"/>
      <c r="D156" s="121" t="s">
        <v>310</v>
      </c>
      <c r="E156" s="1">
        <v>1</v>
      </c>
      <c r="F156" s="1" t="s">
        <v>87</v>
      </c>
      <c r="G156" s="9">
        <v>1</v>
      </c>
      <c r="H156" s="10" t="s">
        <v>89</v>
      </c>
      <c r="I156" s="9">
        <v>300</v>
      </c>
      <c r="J156" s="135" t="s">
        <v>67</v>
      </c>
      <c r="K156" s="1">
        <f t="shared" si="24"/>
        <v>300</v>
      </c>
      <c r="L156" s="12" t="s">
        <v>309</v>
      </c>
    </row>
    <row r="157" spans="1:12" x14ac:dyDescent="0.4">
      <c r="A157" s="178"/>
      <c r="B157" s="181"/>
      <c r="C157" s="162" t="s">
        <v>289</v>
      </c>
      <c r="D157" s="161" t="s">
        <v>303</v>
      </c>
      <c r="E157" s="1">
        <v>300</v>
      </c>
      <c r="F157" s="1" t="s">
        <v>290</v>
      </c>
      <c r="G157" s="9">
        <v>1</v>
      </c>
      <c r="H157" s="10" t="s">
        <v>89</v>
      </c>
      <c r="I157" s="9">
        <v>100</v>
      </c>
      <c r="J157" s="165" t="s">
        <v>67</v>
      </c>
      <c r="K157" s="1">
        <f t="shared" si="24"/>
        <v>30000</v>
      </c>
      <c r="L157" s="12"/>
    </row>
    <row r="158" spans="1:12" ht="30" x14ac:dyDescent="0.4">
      <c r="A158" s="178"/>
      <c r="B158" s="181"/>
      <c r="C158" s="162" t="s">
        <v>552</v>
      </c>
      <c r="D158" s="161" t="s">
        <v>555</v>
      </c>
      <c r="E158" s="1">
        <v>1</v>
      </c>
      <c r="F158" s="1" t="s">
        <v>87</v>
      </c>
      <c r="G158" s="9">
        <v>1</v>
      </c>
      <c r="H158" s="10" t="s">
        <v>89</v>
      </c>
      <c r="I158" s="9">
        <v>500</v>
      </c>
      <c r="J158" s="165" t="s">
        <v>67</v>
      </c>
      <c r="K158" s="1">
        <f t="shared" si="24"/>
        <v>500</v>
      </c>
      <c r="L158" s="12"/>
    </row>
    <row r="159" spans="1:12" x14ac:dyDescent="0.4">
      <c r="A159" s="179"/>
      <c r="B159" s="182"/>
      <c r="C159" s="162" t="s">
        <v>553</v>
      </c>
      <c r="D159" s="161" t="s">
        <v>554</v>
      </c>
      <c r="E159" s="1">
        <v>1</v>
      </c>
      <c r="F159" s="1" t="s">
        <v>87</v>
      </c>
      <c r="G159" s="9">
        <v>1</v>
      </c>
      <c r="H159" s="10" t="s">
        <v>89</v>
      </c>
      <c r="I159" s="9">
        <v>0</v>
      </c>
      <c r="J159" s="165" t="s">
        <v>67</v>
      </c>
      <c r="K159" s="1">
        <f t="shared" si="24"/>
        <v>0</v>
      </c>
      <c r="L159" s="12"/>
    </row>
    <row r="160" spans="1:12" ht="15" customHeight="1" x14ac:dyDescent="0.4">
      <c r="A160" s="196" t="s">
        <v>25</v>
      </c>
      <c r="B160" s="197"/>
      <c r="C160" s="197"/>
      <c r="D160" s="197"/>
      <c r="E160" s="197"/>
      <c r="F160" s="197"/>
      <c r="G160" s="197"/>
      <c r="H160" s="197"/>
      <c r="I160" s="197"/>
      <c r="J160" s="198"/>
      <c r="K160" s="2">
        <f>SUM(K121:K159)</f>
        <v>168976</v>
      </c>
      <c r="L160" s="147"/>
    </row>
    <row r="161" spans="1:12" ht="15" customHeight="1" x14ac:dyDescent="0.4">
      <c r="A161" s="193" t="s">
        <v>54</v>
      </c>
      <c r="B161" s="23" t="s">
        <v>24</v>
      </c>
      <c r="C161" s="223" t="s">
        <v>288</v>
      </c>
      <c r="D161" s="224"/>
      <c r="E161" s="185"/>
      <c r="F161" s="185"/>
      <c r="G161" s="185"/>
      <c r="H161" s="185"/>
      <c r="I161" s="185"/>
      <c r="J161" s="185"/>
      <c r="K161" s="185"/>
      <c r="L161" s="121"/>
    </row>
    <row r="162" spans="1:12" ht="15" customHeight="1" x14ac:dyDescent="0.4">
      <c r="A162" s="195"/>
      <c r="B162" s="121" t="s">
        <v>118</v>
      </c>
      <c r="C162" s="186" t="s">
        <v>344</v>
      </c>
      <c r="D162" s="187"/>
      <c r="E162" s="1">
        <v>1</v>
      </c>
      <c r="F162" s="1" t="s">
        <v>87</v>
      </c>
      <c r="G162" s="9">
        <v>1</v>
      </c>
      <c r="H162" s="10" t="s">
        <v>89</v>
      </c>
      <c r="I162" s="9">
        <v>50000</v>
      </c>
      <c r="J162" s="135" t="s">
        <v>90</v>
      </c>
      <c r="K162" s="1">
        <f>E162*G162*I162</f>
        <v>50000</v>
      </c>
      <c r="L162" s="121"/>
    </row>
    <row r="163" spans="1:12" ht="15" customHeight="1" x14ac:dyDescent="0.4">
      <c r="A163" s="195"/>
      <c r="B163" s="121" t="s">
        <v>215</v>
      </c>
      <c r="C163" s="186" t="s">
        <v>216</v>
      </c>
      <c r="D163" s="187"/>
      <c r="E163" s="1">
        <v>1</v>
      </c>
      <c r="F163" s="1" t="s">
        <v>87</v>
      </c>
      <c r="G163" s="9">
        <v>1</v>
      </c>
      <c r="H163" s="10" t="s">
        <v>89</v>
      </c>
      <c r="I163" s="9">
        <v>8000</v>
      </c>
      <c r="J163" s="135" t="s">
        <v>67</v>
      </c>
      <c r="K163" s="1">
        <f t="shared" ref="K163:K170" si="25">E163*G163*I163</f>
        <v>8000</v>
      </c>
      <c r="L163" s="121"/>
    </row>
    <row r="164" spans="1:12" ht="15" customHeight="1" x14ac:dyDescent="0.4">
      <c r="A164" s="195"/>
      <c r="B164" s="121" t="s">
        <v>119</v>
      </c>
      <c r="C164" s="186" t="s">
        <v>145</v>
      </c>
      <c r="D164" s="187"/>
      <c r="E164" s="1">
        <v>2</v>
      </c>
      <c r="F164" s="1" t="s">
        <v>93</v>
      </c>
      <c r="G164" s="9"/>
      <c r="H164" s="10" t="s">
        <v>73</v>
      </c>
      <c r="I164" s="9"/>
      <c r="J164" s="135" t="s">
        <v>67</v>
      </c>
      <c r="K164" s="1" t="s">
        <v>470</v>
      </c>
      <c r="L164" s="12" t="s">
        <v>449</v>
      </c>
    </row>
    <row r="165" spans="1:12" ht="15" customHeight="1" x14ac:dyDescent="0.4">
      <c r="A165" s="195"/>
      <c r="B165" s="121" t="s">
        <v>348</v>
      </c>
      <c r="C165" s="131"/>
      <c r="D165" s="132"/>
      <c r="E165" s="1">
        <v>1</v>
      </c>
      <c r="F165" s="1" t="s">
        <v>558</v>
      </c>
      <c r="G165" s="9"/>
      <c r="H165" s="10" t="s">
        <v>73</v>
      </c>
      <c r="I165" s="9"/>
      <c r="J165" s="142" t="s">
        <v>67</v>
      </c>
      <c r="K165" s="1">
        <f t="shared" si="25"/>
        <v>0</v>
      </c>
      <c r="L165" s="12" t="s">
        <v>449</v>
      </c>
    </row>
    <row r="166" spans="1:12" ht="15" customHeight="1" x14ac:dyDescent="0.4">
      <c r="A166" s="195"/>
      <c r="B166" s="121" t="s">
        <v>349</v>
      </c>
      <c r="C166" s="131"/>
      <c r="D166" s="132"/>
      <c r="E166" s="1">
        <v>200</v>
      </c>
      <c r="F166" s="1" t="s">
        <v>421</v>
      </c>
      <c r="G166" s="9">
        <v>1</v>
      </c>
      <c r="H166" s="10" t="s">
        <v>458</v>
      </c>
      <c r="I166" s="9">
        <v>68</v>
      </c>
      <c r="J166" s="142" t="s">
        <v>67</v>
      </c>
      <c r="K166" s="1" t="s">
        <v>470</v>
      </c>
      <c r="L166" s="12" t="s">
        <v>449</v>
      </c>
    </row>
    <row r="167" spans="1:12" ht="15" customHeight="1" x14ac:dyDescent="0.4">
      <c r="A167" s="195"/>
      <c r="B167" s="121" t="s">
        <v>18</v>
      </c>
      <c r="C167" s="186"/>
      <c r="D167" s="187"/>
      <c r="E167" s="1">
        <v>1400</v>
      </c>
      <c r="F167" s="1" t="s">
        <v>93</v>
      </c>
      <c r="G167" s="9">
        <v>1</v>
      </c>
      <c r="H167" s="10" t="s">
        <v>87</v>
      </c>
      <c r="I167" s="9">
        <v>20</v>
      </c>
      <c r="J167" s="142" t="s">
        <v>67</v>
      </c>
      <c r="K167" s="1">
        <f t="shared" si="25"/>
        <v>28000</v>
      </c>
      <c r="L167" s="12"/>
    </row>
    <row r="168" spans="1:12" ht="15" customHeight="1" x14ac:dyDescent="0.4">
      <c r="A168" s="195"/>
      <c r="B168" s="121" t="s">
        <v>459</v>
      </c>
      <c r="C168" s="186" t="s">
        <v>471</v>
      </c>
      <c r="D168" s="187"/>
      <c r="E168" s="1">
        <v>20</v>
      </c>
      <c r="F168" s="1" t="s">
        <v>93</v>
      </c>
      <c r="G168" s="9">
        <v>1</v>
      </c>
      <c r="H168" s="10" t="s">
        <v>87</v>
      </c>
      <c r="I168" s="9">
        <v>260</v>
      </c>
      <c r="J168" s="142" t="s">
        <v>67</v>
      </c>
      <c r="K168" s="1">
        <f t="shared" si="25"/>
        <v>5200</v>
      </c>
      <c r="L168" s="12"/>
    </row>
    <row r="169" spans="1:12" ht="15" customHeight="1" x14ac:dyDescent="0.4">
      <c r="A169" s="195"/>
      <c r="B169" s="161" t="s">
        <v>498</v>
      </c>
      <c r="C169" s="186" t="s">
        <v>499</v>
      </c>
      <c r="D169" s="187"/>
      <c r="E169" s="1">
        <v>1</v>
      </c>
      <c r="F169" s="1" t="s">
        <v>87</v>
      </c>
      <c r="G169" s="9">
        <v>3</v>
      </c>
      <c r="H169" s="10" t="s">
        <v>73</v>
      </c>
      <c r="I169" s="9">
        <v>1000</v>
      </c>
      <c r="J169" s="37" t="s">
        <v>67</v>
      </c>
      <c r="K169" s="1">
        <f t="shared" si="25"/>
        <v>3000</v>
      </c>
      <c r="L169" s="12"/>
    </row>
    <row r="170" spans="1:12" ht="15" customHeight="1" x14ac:dyDescent="0.4">
      <c r="A170" s="195"/>
      <c r="B170" s="121" t="s">
        <v>456</v>
      </c>
      <c r="C170" s="186" t="s">
        <v>472</v>
      </c>
      <c r="D170" s="187"/>
      <c r="E170" s="1">
        <v>800</v>
      </c>
      <c r="F170" s="1" t="s">
        <v>93</v>
      </c>
      <c r="G170" s="9">
        <v>1</v>
      </c>
      <c r="H170" s="10" t="s">
        <v>87</v>
      </c>
      <c r="I170" s="9">
        <v>15</v>
      </c>
      <c r="J170" s="142" t="s">
        <v>67</v>
      </c>
      <c r="K170" s="1">
        <f t="shared" si="25"/>
        <v>12000</v>
      </c>
      <c r="L170" s="12"/>
    </row>
    <row r="171" spans="1:12" ht="15" customHeight="1" x14ac:dyDescent="0.4">
      <c r="A171" s="194"/>
      <c r="B171" s="121" t="s">
        <v>120</v>
      </c>
      <c r="C171" s="186" t="s">
        <v>129</v>
      </c>
      <c r="D171" s="187"/>
      <c r="E171" s="1">
        <v>1400</v>
      </c>
      <c r="F171" s="1" t="s">
        <v>87</v>
      </c>
      <c r="G171" s="9">
        <v>1</v>
      </c>
      <c r="H171" s="10" t="s">
        <v>89</v>
      </c>
      <c r="I171" s="9">
        <v>100</v>
      </c>
      <c r="J171" s="142" t="s">
        <v>67</v>
      </c>
      <c r="K171" s="1">
        <f t="shared" ref="K171" si="26">E171*G171*I171</f>
        <v>140000</v>
      </c>
      <c r="L171" s="121"/>
    </row>
    <row r="172" spans="1:12" ht="15" customHeight="1" x14ac:dyDescent="0.4">
      <c r="A172" s="196" t="s">
        <v>38</v>
      </c>
      <c r="B172" s="197"/>
      <c r="C172" s="197"/>
      <c r="D172" s="197"/>
      <c r="E172" s="197"/>
      <c r="F172" s="197"/>
      <c r="G172" s="197"/>
      <c r="H172" s="197"/>
      <c r="I172" s="197"/>
      <c r="J172" s="198"/>
      <c r="K172" s="2">
        <f>SUM(K162:K171)</f>
        <v>246200</v>
      </c>
      <c r="L172" s="147"/>
    </row>
    <row r="173" spans="1:12" x14ac:dyDescent="0.4">
      <c r="A173" s="204" t="s">
        <v>286</v>
      </c>
      <c r="B173" s="138" t="s">
        <v>287</v>
      </c>
      <c r="C173" s="138" t="s">
        <v>380</v>
      </c>
      <c r="D173" s="138" t="s">
        <v>379</v>
      </c>
      <c r="E173" s="234"/>
      <c r="F173" s="234"/>
      <c r="G173" s="234"/>
      <c r="H173" s="234"/>
      <c r="I173" s="234"/>
      <c r="J173" s="234"/>
      <c r="K173" s="234"/>
      <c r="L173" s="120"/>
    </row>
    <row r="174" spans="1:12" x14ac:dyDescent="0.4">
      <c r="A174" s="204"/>
      <c r="B174" s="235" t="s">
        <v>488</v>
      </c>
      <c r="C174" s="118" t="s">
        <v>491</v>
      </c>
      <c r="D174" s="118" t="s">
        <v>490</v>
      </c>
      <c r="E174" s="37">
        <v>18</v>
      </c>
      <c r="F174" s="37" t="s">
        <v>381</v>
      </c>
      <c r="G174" s="37">
        <v>1</v>
      </c>
      <c r="H174" s="10" t="s">
        <v>89</v>
      </c>
      <c r="I174" s="9">
        <v>280</v>
      </c>
      <c r="J174" s="37" t="s">
        <v>67</v>
      </c>
      <c r="K174" s="1">
        <f>E174*G174*I174</f>
        <v>5040</v>
      </c>
      <c r="L174" s="151"/>
    </row>
    <row r="175" spans="1:12" x14ac:dyDescent="0.4">
      <c r="A175" s="204"/>
      <c r="B175" s="237"/>
      <c r="C175" s="118" t="s">
        <v>492</v>
      </c>
      <c r="D175" s="118" t="s">
        <v>489</v>
      </c>
      <c r="E175" s="37">
        <v>13.5</v>
      </c>
      <c r="F175" s="37" t="s">
        <v>381</v>
      </c>
      <c r="G175" s="37">
        <v>1</v>
      </c>
      <c r="H175" s="10" t="s">
        <v>89</v>
      </c>
      <c r="I175" s="9">
        <v>280</v>
      </c>
      <c r="J175" s="37" t="s">
        <v>67</v>
      </c>
      <c r="K175" s="1">
        <f t="shared" ref="K175:K177" si="27">E175*G175*I175</f>
        <v>3780</v>
      </c>
      <c r="L175" s="151"/>
    </row>
    <row r="176" spans="1:12" x14ac:dyDescent="0.4">
      <c r="A176" s="204"/>
      <c r="B176" s="163" t="s">
        <v>493</v>
      </c>
      <c r="C176" s="118" t="s">
        <v>494</v>
      </c>
      <c r="D176" s="118" t="s">
        <v>495</v>
      </c>
      <c r="E176" s="37">
        <v>4</v>
      </c>
      <c r="F176" s="37" t="s">
        <v>496</v>
      </c>
      <c r="G176" s="37">
        <v>1</v>
      </c>
      <c r="H176" s="10" t="s">
        <v>89</v>
      </c>
      <c r="I176" s="9">
        <v>500</v>
      </c>
      <c r="J176" s="37" t="s">
        <v>67</v>
      </c>
      <c r="K176" s="1">
        <f t="shared" si="27"/>
        <v>2000</v>
      </c>
      <c r="L176" s="151"/>
    </row>
    <row r="177" spans="1:12" x14ac:dyDescent="0.4">
      <c r="A177" s="204"/>
      <c r="B177" s="166" t="s">
        <v>559</v>
      </c>
      <c r="C177" s="118"/>
      <c r="D177" s="118"/>
      <c r="E177" s="37">
        <v>1</v>
      </c>
      <c r="F177" s="37" t="s">
        <v>560</v>
      </c>
      <c r="G177" s="37">
        <v>1</v>
      </c>
      <c r="H177" s="10" t="s">
        <v>89</v>
      </c>
      <c r="I177" s="9">
        <v>2500</v>
      </c>
      <c r="J177" s="37" t="s">
        <v>561</v>
      </c>
      <c r="K177" s="1">
        <f t="shared" si="27"/>
        <v>2500</v>
      </c>
      <c r="L177" s="151"/>
    </row>
    <row r="178" spans="1:12" ht="30" x14ac:dyDescent="0.4">
      <c r="A178" s="204"/>
      <c r="B178" s="163" t="s">
        <v>500</v>
      </c>
      <c r="C178" s="118" t="s">
        <v>501</v>
      </c>
      <c r="D178" s="118" t="s">
        <v>511</v>
      </c>
      <c r="E178" s="37">
        <v>12</v>
      </c>
      <c r="F178" s="37" t="s">
        <v>496</v>
      </c>
      <c r="G178" s="37">
        <v>1</v>
      </c>
      <c r="H178" s="10" t="s">
        <v>89</v>
      </c>
      <c r="I178" s="9">
        <v>150</v>
      </c>
      <c r="J178" s="37" t="s">
        <v>67</v>
      </c>
      <c r="K178" s="1">
        <f t="shared" ref="K175:K179" si="28">E178*G178*I178</f>
        <v>1800</v>
      </c>
      <c r="L178" s="173" t="s">
        <v>502</v>
      </c>
    </row>
    <row r="179" spans="1:12" x14ac:dyDescent="0.4">
      <c r="A179" s="204"/>
      <c r="B179" s="121" t="s">
        <v>487</v>
      </c>
      <c r="C179" s="121" t="s">
        <v>497</v>
      </c>
      <c r="D179" s="12"/>
      <c r="E179" s="1">
        <v>2</v>
      </c>
      <c r="F179" s="1" t="s">
        <v>87</v>
      </c>
      <c r="G179" s="9">
        <v>1</v>
      </c>
      <c r="H179" s="10" t="s">
        <v>89</v>
      </c>
      <c r="I179" s="9">
        <v>600</v>
      </c>
      <c r="J179" s="37" t="s">
        <v>67</v>
      </c>
      <c r="K179" s="1">
        <f t="shared" si="28"/>
        <v>1200</v>
      </c>
      <c r="L179" s="120"/>
    </row>
    <row r="180" spans="1:12" ht="15" customHeight="1" x14ac:dyDescent="0.4">
      <c r="A180" s="222" t="s">
        <v>382</v>
      </c>
      <c r="B180" s="222"/>
      <c r="C180" s="222"/>
      <c r="D180" s="222"/>
      <c r="E180" s="222"/>
      <c r="F180" s="222"/>
      <c r="G180" s="222"/>
      <c r="H180" s="222"/>
      <c r="I180" s="222"/>
      <c r="J180" s="222"/>
      <c r="K180" s="2">
        <f>SUM(K174:K179)</f>
        <v>16320</v>
      </c>
      <c r="L180" s="147"/>
    </row>
    <row r="181" spans="1:12" ht="16.5" customHeight="1" x14ac:dyDescent="0.4">
      <c r="A181" s="193" t="s">
        <v>56</v>
      </c>
      <c r="B181" s="130" t="s">
        <v>42</v>
      </c>
      <c r="C181" s="130" t="s">
        <v>43</v>
      </c>
      <c r="D181" s="130" t="s">
        <v>44</v>
      </c>
      <c r="E181" s="185"/>
      <c r="F181" s="185"/>
      <c r="G181" s="185"/>
      <c r="H181" s="185"/>
      <c r="I181" s="185"/>
      <c r="J181" s="185"/>
      <c r="K181" s="185"/>
      <c r="L181" s="130" t="s">
        <v>45</v>
      </c>
    </row>
    <row r="182" spans="1:12" x14ac:dyDescent="0.4">
      <c r="A182" s="195"/>
      <c r="B182" s="127"/>
      <c r="C182" s="121"/>
      <c r="D182" s="121"/>
      <c r="E182" s="1"/>
      <c r="F182" s="1"/>
      <c r="G182" s="9"/>
      <c r="H182" s="10"/>
      <c r="I182" s="9"/>
      <c r="J182" s="135"/>
      <c r="K182" s="1">
        <f t="shared" ref="K182" si="29">E182*G182*I182</f>
        <v>0</v>
      </c>
      <c r="L182" s="12"/>
    </row>
    <row r="183" spans="1:12" ht="15" customHeight="1" x14ac:dyDescent="0.4">
      <c r="A183" s="196" t="s">
        <v>21</v>
      </c>
      <c r="B183" s="197"/>
      <c r="C183" s="197"/>
      <c r="D183" s="197"/>
      <c r="E183" s="197"/>
      <c r="F183" s="197"/>
      <c r="G183" s="197"/>
      <c r="H183" s="197"/>
      <c r="I183" s="197"/>
      <c r="J183" s="198"/>
      <c r="K183" s="2">
        <f>SUM(K182:K182)</f>
        <v>0</v>
      </c>
      <c r="L183" s="147"/>
    </row>
    <row r="184" spans="1:12" ht="16.5" customHeight="1" x14ac:dyDescent="0.4">
      <c r="A184" s="193" t="s">
        <v>57</v>
      </c>
      <c r="B184" s="23" t="s">
        <v>330</v>
      </c>
      <c r="C184" s="223" t="s">
        <v>47</v>
      </c>
      <c r="D184" s="224"/>
      <c r="E184" s="130" t="s">
        <v>69</v>
      </c>
      <c r="F184" s="130" t="s">
        <v>8</v>
      </c>
      <c r="G184" s="130" t="s">
        <v>69</v>
      </c>
      <c r="H184" s="130" t="s">
        <v>8</v>
      </c>
      <c r="I184" s="130" t="s">
        <v>34</v>
      </c>
      <c r="J184" s="130" t="s">
        <v>8</v>
      </c>
      <c r="K184" s="25"/>
      <c r="L184" s="149" t="s">
        <v>331</v>
      </c>
    </row>
    <row r="185" spans="1:12" x14ac:dyDescent="0.4">
      <c r="A185" s="195"/>
      <c r="B185" s="225" t="s">
        <v>100</v>
      </c>
      <c r="C185" s="228" t="s">
        <v>311</v>
      </c>
      <c r="D185" s="121" t="s">
        <v>321</v>
      </c>
      <c r="E185" s="24">
        <v>11</v>
      </c>
      <c r="F185" s="27" t="s">
        <v>320</v>
      </c>
      <c r="G185" s="9">
        <v>1</v>
      </c>
      <c r="H185" s="10" t="s">
        <v>88</v>
      </c>
      <c r="I185" s="28">
        <v>238</v>
      </c>
      <c r="J185" s="135" t="s">
        <v>78</v>
      </c>
      <c r="K185" s="29">
        <f>E185*G185*I185</f>
        <v>2618</v>
      </c>
      <c r="L185" s="122" t="s">
        <v>325</v>
      </c>
    </row>
    <row r="186" spans="1:12" x14ac:dyDescent="0.4">
      <c r="A186" s="195"/>
      <c r="B186" s="226"/>
      <c r="C186" s="228"/>
      <c r="D186" s="121" t="s">
        <v>322</v>
      </c>
      <c r="E186" s="24">
        <v>11</v>
      </c>
      <c r="F186" s="27" t="s">
        <v>320</v>
      </c>
      <c r="G186" s="9">
        <v>1</v>
      </c>
      <c r="H186" s="10" t="s">
        <v>88</v>
      </c>
      <c r="I186" s="28">
        <v>88</v>
      </c>
      <c r="J186" s="135" t="s">
        <v>78</v>
      </c>
      <c r="K186" s="29">
        <f t="shared" ref="K186:K214" si="30">E186*G186*I186</f>
        <v>968</v>
      </c>
      <c r="L186" s="122" t="s">
        <v>323</v>
      </c>
    </row>
    <row r="187" spans="1:12" x14ac:dyDescent="0.4">
      <c r="A187" s="195"/>
      <c r="B187" s="226"/>
      <c r="C187" s="228" t="s">
        <v>312</v>
      </c>
      <c r="D187" s="121" t="s">
        <v>314</v>
      </c>
      <c r="E187" s="24">
        <v>1</v>
      </c>
      <c r="F187" s="27" t="s">
        <v>77</v>
      </c>
      <c r="G187" s="9">
        <v>1</v>
      </c>
      <c r="H187" s="10" t="s">
        <v>318</v>
      </c>
      <c r="I187" s="28">
        <v>2000</v>
      </c>
      <c r="J187" s="135" t="s">
        <v>78</v>
      </c>
      <c r="K187" s="29">
        <f t="shared" si="30"/>
        <v>2000</v>
      </c>
      <c r="L187" s="122" t="s">
        <v>315</v>
      </c>
    </row>
    <row r="188" spans="1:12" x14ac:dyDescent="0.4">
      <c r="A188" s="195"/>
      <c r="B188" s="226"/>
      <c r="C188" s="228"/>
      <c r="D188" s="121" t="s">
        <v>316</v>
      </c>
      <c r="E188" s="24">
        <v>2</v>
      </c>
      <c r="F188" s="27" t="s">
        <v>77</v>
      </c>
      <c r="G188" s="9">
        <v>1</v>
      </c>
      <c r="H188" s="10" t="s">
        <v>313</v>
      </c>
      <c r="I188" s="28">
        <v>1800</v>
      </c>
      <c r="J188" s="135" t="s">
        <v>78</v>
      </c>
      <c r="K188" s="29">
        <f t="shared" si="30"/>
        <v>3600</v>
      </c>
      <c r="L188" s="122" t="s">
        <v>340</v>
      </c>
    </row>
    <row r="189" spans="1:12" x14ac:dyDescent="0.4">
      <c r="A189" s="195"/>
      <c r="B189" s="226"/>
      <c r="C189" s="228"/>
      <c r="D189" s="121" t="s">
        <v>317</v>
      </c>
      <c r="E189" s="24">
        <v>1</v>
      </c>
      <c r="F189" s="27" t="s">
        <v>77</v>
      </c>
      <c r="G189" s="9">
        <v>1</v>
      </c>
      <c r="H189" s="10" t="s">
        <v>318</v>
      </c>
      <c r="I189" s="28">
        <v>2000</v>
      </c>
      <c r="J189" s="135" t="s">
        <v>78</v>
      </c>
      <c r="K189" s="29">
        <f t="shared" si="30"/>
        <v>2000</v>
      </c>
      <c r="L189" s="122" t="s">
        <v>319</v>
      </c>
    </row>
    <row r="190" spans="1:12" x14ac:dyDescent="0.4">
      <c r="A190" s="195"/>
      <c r="B190" s="226"/>
      <c r="C190" s="228" t="s">
        <v>332</v>
      </c>
      <c r="D190" s="121" t="s">
        <v>336</v>
      </c>
      <c r="E190" s="24">
        <v>3</v>
      </c>
      <c r="F190" s="27" t="s">
        <v>320</v>
      </c>
      <c r="G190" s="9">
        <v>1</v>
      </c>
      <c r="H190" s="10" t="s">
        <v>333</v>
      </c>
      <c r="I190" s="28">
        <v>2630</v>
      </c>
      <c r="J190" s="135" t="s">
        <v>78</v>
      </c>
      <c r="K190" s="29">
        <f t="shared" si="30"/>
        <v>7890</v>
      </c>
      <c r="L190" s="122" t="s">
        <v>334</v>
      </c>
    </row>
    <row r="191" spans="1:12" x14ac:dyDescent="0.4">
      <c r="A191" s="195"/>
      <c r="B191" s="226"/>
      <c r="C191" s="228"/>
      <c r="D191" s="121" t="s">
        <v>335</v>
      </c>
      <c r="E191" s="24">
        <v>3</v>
      </c>
      <c r="F191" s="27" t="s">
        <v>320</v>
      </c>
      <c r="G191" s="9">
        <v>1</v>
      </c>
      <c r="H191" s="10" t="s">
        <v>333</v>
      </c>
      <c r="I191" s="28">
        <v>2420</v>
      </c>
      <c r="J191" s="135" t="s">
        <v>78</v>
      </c>
      <c r="K191" s="29">
        <f t="shared" si="30"/>
        <v>7260</v>
      </c>
      <c r="L191" s="122" t="s">
        <v>334</v>
      </c>
    </row>
    <row r="192" spans="1:12" x14ac:dyDescent="0.4">
      <c r="A192" s="195"/>
      <c r="B192" s="226"/>
      <c r="C192" s="228"/>
      <c r="D192" s="121" t="s">
        <v>351</v>
      </c>
      <c r="E192" s="24">
        <v>1</v>
      </c>
      <c r="F192" s="27" t="s">
        <v>320</v>
      </c>
      <c r="G192" s="9">
        <v>1</v>
      </c>
      <c r="H192" s="10" t="s">
        <v>333</v>
      </c>
      <c r="I192" s="28">
        <v>3304</v>
      </c>
      <c r="J192" s="135" t="s">
        <v>78</v>
      </c>
      <c r="K192" s="29">
        <f t="shared" si="30"/>
        <v>3304</v>
      </c>
      <c r="L192" s="122"/>
    </row>
    <row r="193" spans="1:12" x14ac:dyDescent="0.4">
      <c r="A193" s="195"/>
      <c r="B193" s="226"/>
      <c r="C193" s="228"/>
      <c r="D193" s="121" t="s">
        <v>351</v>
      </c>
      <c r="E193" s="24">
        <v>1</v>
      </c>
      <c r="F193" s="27" t="s">
        <v>320</v>
      </c>
      <c r="G193" s="9">
        <v>1</v>
      </c>
      <c r="H193" s="10" t="s">
        <v>333</v>
      </c>
      <c r="I193" s="28">
        <v>3260</v>
      </c>
      <c r="J193" s="135" t="s">
        <v>78</v>
      </c>
      <c r="K193" s="29">
        <f t="shared" si="30"/>
        <v>3260</v>
      </c>
      <c r="L193" s="122"/>
    </row>
    <row r="194" spans="1:12" x14ac:dyDescent="0.4">
      <c r="A194" s="195"/>
      <c r="B194" s="226"/>
      <c r="C194" s="228" t="s">
        <v>324</v>
      </c>
      <c r="D194" s="121" t="s">
        <v>326</v>
      </c>
      <c r="E194" s="24">
        <v>2</v>
      </c>
      <c r="F194" s="27" t="s">
        <v>328</v>
      </c>
      <c r="G194" s="9">
        <v>2</v>
      </c>
      <c r="H194" s="10" t="s">
        <v>329</v>
      </c>
      <c r="I194" s="28">
        <v>800</v>
      </c>
      <c r="J194" s="135" t="s">
        <v>78</v>
      </c>
      <c r="K194" s="29">
        <f t="shared" si="30"/>
        <v>3200</v>
      </c>
      <c r="L194" s="122"/>
    </row>
    <row r="195" spans="1:12" x14ac:dyDescent="0.4">
      <c r="A195" s="195"/>
      <c r="B195" s="226"/>
      <c r="C195" s="228"/>
      <c r="D195" s="121" t="s">
        <v>327</v>
      </c>
      <c r="E195" s="24">
        <v>1</v>
      </c>
      <c r="F195" s="27" t="s">
        <v>328</v>
      </c>
      <c r="G195" s="9">
        <v>2</v>
      </c>
      <c r="H195" s="10" t="s">
        <v>329</v>
      </c>
      <c r="I195" s="28">
        <v>400</v>
      </c>
      <c r="J195" s="135" t="s">
        <v>78</v>
      </c>
      <c r="K195" s="29">
        <f t="shared" si="30"/>
        <v>800</v>
      </c>
      <c r="L195" s="122"/>
    </row>
    <row r="196" spans="1:12" x14ac:dyDescent="0.4">
      <c r="A196" s="195"/>
      <c r="B196" s="226"/>
      <c r="C196" s="134" t="s">
        <v>337</v>
      </c>
      <c r="D196" s="121" t="s">
        <v>338</v>
      </c>
      <c r="E196" s="24">
        <v>1</v>
      </c>
      <c r="F196" s="27" t="s">
        <v>339</v>
      </c>
      <c r="G196" s="9">
        <v>1</v>
      </c>
      <c r="H196" s="10" t="s">
        <v>88</v>
      </c>
      <c r="I196" s="28">
        <v>433</v>
      </c>
      <c r="J196" s="135" t="s">
        <v>78</v>
      </c>
      <c r="K196" s="29">
        <f t="shared" si="30"/>
        <v>433</v>
      </c>
      <c r="L196" s="122"/>
    </row>
    <row r="197" spans="1:12" x14ac:dyDescent="0.4">
      <c r="A197" s="195"/>
      <c r="B197" s="227"/>
      <c r="C197" s="134" t="s">
        <v>341</v>
      </c>
      <c r="D197" s="121" t="s">
        <v>342</v>
      </c>
      <c r="E197" s="24">
        <v>3</v>
      </c>
      <c r="F197" s="27" t="s">
        <v>343</v>
      </c>
      <c r="G197" s="9">
        <v>1</v>
      </c>
      <c r="H197" s="10" t="s">
        <v>88</v>
      </c>
      <c r="I197" s="28">
        <v>80</v>
      </c>
      <c r="J197" s="135" t="s">
        <v>78</v>
      </c>
      <c r="K197" s="29">
        <f t="shared" si="30"/>
        <v>240</v>
      </c>
      <c r="L197" s="123"/>
    </row>
    <row r="198" spans="1:12" x14ac:dyDescent="0.4">
      <c r="A198" s="195"/>
      <c r="B198" s="36" t="s">
        <v>106</v>
      </c>
      <c r="C198" s="229" t="s">
        <v>133</v>
      </c>
      <c r="D198" s="230"/>
      <c r="E198" s="30">
        <v>7</v>
      </c>
      <c r="F198" s="31" t="s">
        <v>92</v>
      </c>
      <c r="G198" s="32">
        <v>9</v>
      </c>
      <c r="H198" s="33" t="s">
        <v>79</v>
      </c>
      <c r="I198" s="34">
        <v>500</v>
      </c>
      <c r="J198" s="37" t="s">
        <v>78</v>
      </c>
      <c r="K198" s="29">
        <f t="shared" si="30"/>
        <v>31500</v>
      </c>
      <c r="L198" s="122" t="s">
        <v>104</v>
      </c>
    </row>
    <row r="199" spans="1:12" x14ac:dyDescent="0.4">
      <c r="A199" s="195"/>
      <c r="B199" s="36" t="s">
        <v>107</v>
      </c>
      <c r="C199" s="229" t="s">
        <v>282</v>
      </c>
      <c r="D199" s="230"/>
      <c r="E199" s="30">
        <v>7</v>
      </c>
      <c r="F199" s="31" t="s">
        <v>99</v>
      </c>
      <c r="G199" s="32">
        <v>1</v>
      </c>
      <c r="H199" s="33" t="s">
        <v>115</v>
      </c>
      <c r="I199" s="34">
        <v>3730</v>
      </c>
      <c r="J199" s="37" t="s">
        <v>78</v>
      </c>
      <c r="K199" s="29">
        <f t="shared" si="30"/>
        <v>26110</v>
      </c>
      <c r="L199" s="122" t="s">
        <v>134</v>
      </c>
    </row>
    <row r="200" spans="1:12" x14ac:dyDescent="0.4">
      <c r="A200" s="195"/>
      <c r="B200" s="36" t="s">
        <v>108</v>
      </c>
      <c r="C200" s="229" t="s">
        <v>420</v>
      </c>
      <c r="D200" s="230"/>
      <c r="E200" s="30">
        <v>5</v>
      </c>
      <c r="F200" s="31" t="s">
        <v>92</v>
      </c>
      <c r="G200" s="32">
        <v>8</v>
      </c>
      <c r="H200" s="33" t="s">
        <v>79</v>
      </c>
      <c r="I200" s="34">
        <v>500</v>
      </c>
      <c r="J200" s="37" t="s">
        <v>78</v>
      </c>
      <c r="K200" s="29">
        <f t="shared" si="30"/>
        <v>20000</v>
      </c>
      <c r="L200" s="122" t="s">
        <v>104</v>
      </c>
    </row>
    <row r="201" spans="1:12" x14ac:dyDescent="0.4">
      <c r="A201" s="195"/>
      <c r="B201" s="36" t="s">
        <v>110</v>
      </c>
      <c r="C201" s="229" t="s">
        <v>283</v>
      </c>
      <c r="D201" s="230"/>
      <c r="E201" s="30">
        <v>5</v>
      </c>
      <c r="F201" s="31" t="s">
        <v>92</v>
      </c>
      <c r="G201" s="32">
        <v>1</v>
      </c>
      <c r="H201" s="33" t="s">
        <v>115</v>
      </c>
      <c r="I201" s="34">
        <v>3250</v>
      </c>
      <c r="J201" s="37" t="s">
        <v>78</v>
      </c>
      <c r="K201" s="29">
        <f t="shared" si="30"/>
        <v>16250</v>
      </c>
      <c r="L201" s="122" t="s">
        <v>134</v>
      </c>
    </row>
    <row r="202" spans="1:12" x14ac:dyDescent="0.4">
      <c r="A202" s="195"/>
      <c r="B202" s="225" t="s">
        <v>109</v>
      </c>
      <c r="C202" s="235" t="s">
        <v>439</v>
      </c>
      <c r="D202" s="137" t="s">
        <v>436</v>
      </c>
      <c r="E202" s="30">
        <v>3</v>
      </c>
      <c r="F202" s="31" t="s">
        <v>421</v>
      </c>
      <c r="G202" s="32">
        <v>3</v>
      </c>
      <c r="H202" s="33" t="s">
        <v>422</v>
      </c>
      <c r="I202" s="34">
        <v>500</v>
      </c>
      <c r="J202" s="37" t="s">
        <v>78</v>
      </c>
      <c r="K202" s="29">
        <f t="shared" si="30"/>
        <v>4500</v>
      </c>
      <c r="L202" s="122"/>
    </row>
    <row r="203" spans="1:12" x14ac:dyDescent="0.4">
      <c r="A203" s="195"/>
      <c r="B203" s="226"/>
      <c r="C203" s="236"/>
      <c r="D203" s="137" t="s">
        <v>423</v>
      </c>
      <c r="E203" s="30">
        <v>2</v>
      </c>
      <c r="F203" s="31" t="s">
        <v>421</v>
      </c>
      <c r="G203" s="32">
        <v>3</v>
      </c>
      <c r="H203" s="33" t="s">
        <v>422</v>
      </c>
      <c r="I203" s="34">
        <v>450</v>
      </c>
      <c r="J203" s="37" t="s">
        <v>78</v>
      </c>
      <c r="K203" s="29">
        <f t="shared" si="30"/>
        <v>2700</v>
      </c>
      <c r="L203" s="122"/>
    </row>
    <row r="204" spans="1:12" x14ac:dyDescent="0.4">
      <c r="A204" s="195"/>
      <c r="B204" s="226"/>
      <c r="C204" s="236"/>
      <c r="D204" s="137" t="s">
        <v>438</v>
      </c>
      <c r="E204" s="30">
        <v>3</v>
      </c>
      <c r="F204" s="31" t="s">
        <v>421</v>
      </c>
      <c r="G204" s="32">
        <v>3</v>
      </c>
      <c r="H204" s="33" t="s">
        <v>422</v>
      </c>
      <c r="I204" s="34">
        <v>450</v>
      </c>
      <c r="J204" s="37" t="s">
        <v>78</v>
      </c>
      <c r="K204" s="29">
        <f t="shared" si="30"/>
        <v>4050</v>
      </c>
      <c r="L204" s="122"/>
    </row>
    <row r="205" spans="1:12" x14ac:dyDescent="0.4">
      <c r="A205" s="195"/>
      <c r="B205" s="226"/>
      <c r="C205" s="237"/>
      <c r="D205" s="137" t="s">
        <v>457</v>
      </c>
      <c r="E205" s="30">
        <v>3</v>
      </c>
      <c r="F205" s="31" t="s">
        <v>421</v>
      </c>
      <c r="G205" s="32">
        <v>3</v>
      </c>
      <c r="H205" s="33" t="s">
        <v>422</v>
      </c>
      <c r="I205" s="34">
        <v>450</v>
      </c>
      <c r="J205" s="37" t="s">
        <v>78</v>
      </c>
      <c r="K205" s="29">
        <f t="shared" si="30"/>
        <v>4050</v>
      </c>
      <c r="L205" s="122"/>
    </row>
    <row r="206" spans="1:12" x14ac:dyDescent="0.4">
      <c r="A206" s="195"/>
      <c r="B206" s="226"/>
      <c r="C206" s="118" t="s">
        <v>425</v>
      </c>
      <c r="D206" s="137" t="s">
        <v>426</v>
      </c>
      <c r="E206" s="30">
        <v>3</v>
      </c>
      <c r="F206" s="31" t="s">
        <v>421</v>
      </c>
      <c r="G206" s="32">
        <v>3</v>
      </c>
      <c r="H206" s="33" t="s">
        <v>422</v>
      </c>
      <c r="I206" s="34">
        <v>450</v>
      </c>
      <c r="J206" s="37" t="s">
        <v>78</v>
      </c>
      <c r="K206" s="29">
        <f t="shared" si="30"/>
        <v>4050</v>
      </c>
      <c r="L206" s="122"/>
    </row>
    <row r="207" spans="1:12" x14ac:dyDescent="0.4">
      <c r="A207" s="195"/>
      <c r="B207" s="226"/>
      <c r="C207" s="118" t="s">
        <v>427</v>
      </c>
      <c r="D207" s="137" t="s">
        <v>428</v>
      </c>
      <c r="E207" s="30">
        <v>1</v>
      </c>
      <c r="F207" s="31" t="s">
        <v>421</v>
      </c>
      <c r="G207" s="32">
        <v>1</v>
      </c>
      <c r="H207" s="33" t="s">
        <v>422</v>
      </c>
      <c r="I207" s="34">
        <v>450</v>
      </c>
      <c r="J207" s="37" t="s">
        <v>78</v>
      </c>
      <c r="K207" s="29">
        <f t="shared" si="30"/>
        <v>450</v>
      </c>
      <c r="L207" s="122"/>
    </row>
    <row r="208" spans="1:12" x14ac:dyDescent="0.4">
      <c r="A208" s="195"/>
      <c r="B208" s="226"/>
      <c r="C208" s="229" t="s">
        <v>431</v>
      </c>
      <c r="D208" s="230"/>
      <c r="E208" s="30">
        <v>6</v>
      </c>
      <c r="F208" s="31" t="s">
        <v>421</v>
      </c>
      <c r="G208" s="32">
        <v>1</v>
      </c>
      <c r="H208" s="33" t="s">
        <v>422</v>
      </c>
      <c r="I208" s="34">
        <v>450</v>
      </c>
      <c r="J208" s="37" t="s">
        <v>78</v>
      </c>
      <c r="K208" s="29">
        <f t="shared" si="30"/>
        <v>2700</v>
      </c>
      <c r="L208" s="122" t="s">
        <v>435</v>
      </c>
    </row>
    <row r="209" spans="1:12" x14ac:dyDescent="0.4">
      <c r="A209" s="195"/>
      <c r="B209" s="226"/>
      <c r="C209" s="229" t="s">
        <v>432</v>
      </c>
      <c r="D209" s="230"/>
      <c r="E209" s="30">
        <v>11</v>
      </c>
      <c r="F209" s="31" t="s">
        <v>421</v>
      </c>
      <c r="G209" s="32">
        <v>1</v>
      </c>
      <c r="H209" s="33" t="s">
        <v>422</v>
      </c>
      <c r="I209" s="34">
        <v>450</v>
      </c>
      <c r="J209" s="37" t="s">
        <v>78</v>
      </c>
      <c r="K209" s="29">
        <f t="shared" si="30"/>
        <v>4950</v>
      </c>
      <c r="L209" s="122" t="s">
        <v>437</v>
      </c>
    </row>
    <row r="210" spans="1:12" x14ac:dyDescent="0.4">
      <c r="A210" s="195"/>
      <c r="B210" s="226"/>
      <c r="C210" s="229" t="s">
        <v>433</v>
      </c>
      <c r="D210" s="230"/>
      <c r="E210" s="30">
        <v>11</v>
      </c>
      <c r="F210" s="31" t="s">
        <v>421</v>
      </c>
      <c r="G210" s="32">
        <v>1</v>
      </c>
      <c r="H210" s="33" t="s">
        <v>422</v>
      </c>
      <c r="I210" s="34">
        <v>450</v>
      </c>
      <c r="J210" s="37" t="s">
        <v>78</v>
      </c>
      <c r="K210" s="29">
        <f t="shared" si="30"/>
        <v>4950</v>
      </c>
      <c r="L210" s="122" t="s">
        <v>437</v>
      </c>
    </row>
    <row r="211" spans="1:12" x14ac:dyDescent="0.4">
      <c r="A211" s="195"/>
      <c r="B211" s="226"/>
      <c r="C211" s="229" t="s">
        <v>434</v>
      </c>
      <c r="D211" s="230"/>
      <c r="E211" s="30">
        <v>2</v>
      </c>
      <c r="F211" s="31" t="s">
        <v>421</v>
      </c>
      <c r="G211" s="32">
        <v>3</v>
      </c>
      <c r="H211" s="33" t="s">
        <v>422</v>
      </c>
      <c r="I211" s="34">
        <v>500</v>
      </c>
      <c r="J211" s="37" t="s">
        <v>78</v>
      </c>
      <c r="K211" s="29">
        <f t="shared" si="30"/>
        <v>3000</v>
      </c>
      <c r="L211" s="122"/>
    </row>
    <row r="212" spans="1:12" ht="15.75" customHeight="1" x14ac:dyDescent="0.4">
      <c r="A212" s="195"/>
      <c r="B212" s="136" t="s">
        <v>440</v>
      </c>
      <c r="C212" s="229" t="s">
        <v>441</v>
      </c>
      <c r="D212" s="230"/>
      <c r="E212" s="30">
        <v>1</v>
      </c>
      <c r="F212" s="31" t="s">
        <v>93</v>
      </c>
      <c r="G212" s="32">
        <v>3</v>
      </c>
      <c r="H212" s="33" t="s">
        <v>73</v>
      </c>
      <c r="I212" s="34">
        <v>500</v>
      </c>
      <c r="J212" s="37" t="s">
        <v>78</v>
      </c>
      <c r="K212" s="29">
        <f t="shared" si="30"/>
        <v>1500</v>
      </c>
      <c r="L212" s="122"/>
    </row>
    <row r="213" spans="1:12" ht="15.75" customHeight="1" x14ac:dyDescent="0.4">
      <c r="A213" s="195"/>
      <c r="B213" s="240" t="s">
        <v>135</v>
      </c>
      <c r="C213" s="229" t="s">
        <v>430</v>
      </c>
      <c r="D213" s="230"/>
      <c r="E213" s="30">
        <v>3</v>
      </c>
      <c r="F213" s="27" t="s">
        <v>116</v>
      </c>
      <c r="G213" s="9">
        <v>8</v>
      </c>
      <c r="H213" s="10" t="s">
        <v>40</v>
      </c>
      <c r="I213" s="28">
        <v>400</v>
      </c>
      <c r="J213" s="135" t="s">
        <v>78</v>
      </c>
      <c r="K213" s="29">
        <f t="shared" si="30"/>
        <v>9600</v>
      </c>
      <c r="L213" s="122" t="s">
        <v>103</v>
      </c>
    </row>
    <row r="214" spans="1:12" ht="16.5" customHeight="1" x14ac:dyDescent="0.4">
      <c r="A214" s="194"/>
      <c r="B214" s="241"/>
      <c r="C214" s="229" t="s">
        <v>429</v>
      </c>
      <c r="D214" s="230"/>
      <c r="E214" s="30">
        <v>3</v>
      </c>
      <c r="F214" s="27" t="s">
        <v>116</v>
      </c>
      <c r="G214" s="9">
        <v>7</v>
      </c>
      <c r="H214" s="10" t="s">
        <v>40</v>
      </c>
      <c r="I214" s="28">
        <v>400</v>
      </c>
      <c r="J214" s="135" t="s">
        <v>78</v>
      </c>
      <c r="K214" s="29">
        <f t="shared" si="30"/>
        <v>8400</v>
      </c>
      <c r="L214" s="122" t="s">
        <v>103</v>
      </c>
    </row>
    <row r="215" spans="1:12" ht="15" customHeight="1" x14ac:dyDescent="0.4">
      <c r="A215" s="196" t="s">
        <v>23</v>
      </c>
      <c r="B215" s="197"/>
      <c r="C215" s="197"/>
      <c r="D215" s="197"/>
      <c r="E215" s="197"/>
      <c r="F215" s="197"/>
      <c r="G215" s="197"/>
      <c r="H215" s="197"/>
      <c r="I215" s="197"/>
      <c r="J215" s="198"/>
      <c r="K215" s="2">
        <f>SUM(K185:K214)</f>
        <v>186333</v>
      </c>
      <c r="L215" s="147"/>
    </row>
    <row r="216" spans="1:12" x14ac:dyDescent="0.4">
      <c r="A216" s="216" t="s">
        <v>64</v>
      </c>
      <c r="B216" s="217"/>
      <c r="C216" s="217"/>
      <c r="D216" s="217"/>
      <c r="E216" s="217"/>
      <c r="F216" s="217"/>
      <c r="G216" s="217"/>
      <c r="H216" s="217"/>
      <c r="I216" s="217"/>
      <c r="J216" s="218"/>
      <c r="K216" s="3">
        <f>SUM(K33,K44,K93,K103,K119,K160,K172,K180,K183,K215)</f>
        <v>6536169</v>
      </c>
      <c r="L216" s="152" t="s">
        <v>63</v>
      </c>
    </row>
    <row r="217" spans="1:12" ht="15.75" customHeight="1" x14ac:dyDescent="0.4">
      <c r="A217" s="231" t="s">
        <v>98</v>
      </c>
      <c r="B217" s="232"/>
      <c r="C217" s="232"/>
      <c r="D217" s="232"/>
      <c r="E217" s="232"/>
      <c r="F217" s="232"/>
      <c r="G217" s="232"/>
      <c r="H217" s="232"/>
      <c r="I217" s="232"/>
      <c r="J217" s="233"/>
      <c r="K217" s="26">
        <v>0.05</v>
      </c>
      <c r="L217" s="153" t="s">
        <v>75</v>
      </c>
    </row>
    <row r="218" spans="1:12" x14ac:dyDescent="0.4">
      <c r="A218" s="216" t="s">
        <v>113</v>
      </c>
      <c r="B218" s="217"/>
      <c r="C218" s="217"/>
      <c r="D218" s="217"/>
      <c r="E218" s="217"/>
      <c r="F218" s="217"/>
      <c r="G218" s="217"/>
      <c r="H218" s="217"/>
      <c r="I218" s="217"/>
      <c r="J218" s="218"/>
      <c r="K218" s="3">
        <f>K216*K217</f>
        <v>326808.45</v>
      </c>
      <c r="L218" s="154"/>
    </row>
    <row r="219" spans="1:12" ht="15.75" customHeight="1" x14ac:dyDescent="0.4">
      <c r="A219" s="216" t="s">
        <v>65</v>
      </c>
      <c r="B219" s="217"/>
      <c r="C219" s="217"/>
      <c r="D219" s="217"/>
      <c r="E219" s="217"/>
      <c r="F219" s="217"/>
      <c r="G219" s="217"/>
      <c r="H219" s="217"/>
      <c r="I219" s="217"/>
      <c r="J219" s="218"/>
      <c r="K219" s="3" t="s">
        <v>91</v>
      </c>
      <c r="L219" s="155"/>
    </row>
    <row r="220" spans="1:12" ht="18" customHeight="1" x14ac:dyDescent="0.4">
      <c r="A220" s="216" t="s">
        <v>58</v>
      </c>
      <c r="B220" s="217"/>
      <c r="C220" s="217"/>
      <c r="D220" s="217"/>
      <c r="E220" s="217"/>
      <c r="F220" s="217"/>
      <c r="G220" s="217"/>
      <c r="H220" s="217"/>
      <c r="I220" s="217"/>
      <c r="J220" s="218"/>
      <c r="K220" s="38">
        <v>0.06</v>
      </c>
      <c r="L220" s="156"/>
    </row>
    <row r="221" spans="1:12" ht="18" customHeight="1" x14ac:dyDescent="0.4">
      <c r="A221" s="216" t="s">
        <v>114</v>
      </c>
      <c r="B221" s="217"/>
      <c r="C221" s="217"/>
      <c r="D221" s="217"/>
      <c r="E221" s="217"/>
      <c r="F221" s="217"/>
      <c r="G221" s="217"/>
      <c r="H221" s="217"/>
      <c r="I221" s="217"/>
      <c r="J221" s="218"/>
      <c r="K221" s="3">
        <f>(K216+K218)*6%</f>
        <v>411778.647</v>
      </c>
      <c r="L221" s="156"/>
    </row>
    <row r="222" spans="1:12" ht="19.5" customHeight="1" x14ac:dyDescent="0.4">
      <c r="A222" s="219" t="s">
        <v>26</v>
      </c>
      <c r="B222" s="220"/>
      <c r="C222" s="220"/>
      <c r="D222" s="220"/>
      <c r="E222" s="220"/>
      <c r="F222" s="220"/>
      <c r="G222" s="220"/>
      <c r="H222" s="220"/>
      <c r="I222" s="220"/>
      <c r="J222" s="221"/>
      <c r="K222" s="157">
        <f>K216+K218+K221</f>
        <v>7274756.0970000001</v>
      </c>
      <c r="L222" s="158"/>
    </row>
    <row r="223" spans="1:12" ht="96.75" customHeight="1" thickBot="1" x14ac:dyDescent="0.45">
      <c r="A223" s="213" t="s">
        <v>32</v>
      </c>
      <c r="B223" s="214"/>
      <c r="C223" s="214"/>
      <c r="D223" s="214"/>
      <c r="E223" s="214"/>
      <c r="F223" s="214"/>
      <c r="G223" s="214"/>
      <c r="H223" s="214"/>
      <c r="I223" s="214"/>
      <c r="J223" s="214"/>
      <c r="K223" s="214"/>
      <c r="L223" s="215"/>
    </row>
    <row r="224" spans="1:12" x14ac:dyDescent="0.4">
      <c r="A224" s="14"/>
      <c r="B224" s="15"/>
      <c r="C224" s="15"/>
      <c r="D224" s="15"/>
      <c r="E224" s="16"/>
      <c r="F224" s="16"/>
      <c r="G224" s="17"/>
      <c r="H224" s="16"/>
      <c r="I224" s="16"/>
      <c r="J224" s="15"/>
      <c r="K224" s="16"/>
      <c r="L224" s="18"/>
    </row>
    <row r="225" spans="1:12" x14ac:dyDescent="0.4">
      <c r="A225" s="14"/>
      <c r="B225" s="15"/>
      <c r="C225" s="15"/>
      <c r="D225" s="15"/>
      <c r="E225" s="16"/>
      <c r="F225" s="16"/>
      <c r="G225" s="17"/>
      <c r="H225" s="16"/>
      <c r="I225" s="16"/>
      <c r="J225" s="15"/>
      <c r="K225" s="16"/>
      <c r="L225" s="18"/>
    </row>
    <row r="226" spans="1:12" x14ac:dyDescent="0.4">
      <c r="A226" s="14"/>
      <c r="B226" s="15"/>
      <c r="C226" s="15"/>
      <c r="D226" s="15"/>
      <c r="E226" s="16"/>
      <c r="F226" s="16"/>
      <c r="G226" s="17"/>
      <c r="H226" s="16"/>
      <c r="I226" s="16"/>
      <c r="J226" s="15"/>
      <c r="K226" s="16"/>
      <c r="L226" s="18"/>
    </row>
    <row r="227" spans="1:12" x14ac:dyDescent="0.4">
      <c r="A227" s="14"/>
      <c r="B227" s="15"/>
      <c r="C227" s="15"/>
      <c r="D227" s="15"/>
      <c r="E227" s="16"/>
      <c r="F227" s="16"/>
      <c r="G227" s="17"/>
      <c r="H227" s="16"/>
      <c r="I227" s="16"/>
      <c r="J227" s="15"/>
      <c r="K227" s="16"/>
      <c r="L227" s="18"/>
    </row>
    <row r="228" spans="1:12" x14ac:dyDescent="0.4">
      <c r="A228" s="14"/>
      <c r="B228" s="15"/>
      <c r="C228" s="15"/>
      <c r="D228" s="15"/>
      <c r="E228" s="16"/>
      <c r="F228" s="16"/>
      <c r="G228" s="17"/>
      <c r="H228" s="16"/>
      <c r="I228" s="16"/>
      <c r="J228" s="15"/>
      <c r="K228" s="16"/>
      <c r="L228" s="18"/>
    </row>
    <row r="229" spans="1:12" x14ac:dyDescent="0.4">
      <c r="A229" s="14"/>
      <c r="B229" s="15"/>
      <c r="C229" s="15"/>
      <c r="D229" s="15"/>
      <c r="E229" s="16"/>
      <c r="F229" s="16"/>
      <c r="G229" s="17"/>
      <c r="H229" s="16"/>
      <c r="I229" s="16"/>
      <c r="J229" s="15"/>
      <c r="K229" s="16"/>
      <c r="L229" s="18"/>
    </row>
    <row r="230" spans="1:12" x14ac:dyDescent="0.4">
      <c r="A230" s="14"/>
      <c r="B230" s="15"/>
      <c r="C230" s="15"/>
      <c r="D230" s="15"/>
      <c r="E230" s="16"/>
      <c r="F230" s="16"/>
      <c r="G230" s="17"/>
      <c r="H230" s="16"/>
      <c r="I230" s="16"/>
      <c r="J230" s="15"/>
      <c r="K230" s="16"/>
      <c r="L230" s="18"/>
    </row>
    <row r="231" spans="1:12" x14ac:dyDescent="0.4">
      <c r="A231" s="14"/>
      <c r="B231" s="15"/>
      <c r="C231" s="15"/>
      <c r="D231" s="15"/>
      <c r="E231" s="16"/>
      <c r="F231" s="16"/>
      <c r="G231" s="17"/>
      <c r="H231" s="16"/>
      <c r="I231" s="16"/>
      <c r="J231" s="15"/>
      <c r="K231" s="16"/>
      <c r="L231" s="18"/>
    </row>
    <row r="232" spans="1:12" x14ac:dyDescent="0.4">
      <c r="A232" s="15"/>
      <c r="B232" s="15"/>
      <c r="C232" s="15"/>
      <c r="D232" s="15"/>
      <c r="E232" s="16"/>
      <c r="F232" s="16"/>
      <c r="G232" s="17"/>
      <c r="H232" s="16"/>
      <c r="I232" s="16"/>
      <c r="J232" s="15"/>
      <c r="K232" s="16"/>
      <c r="L232" s="18"/>
    </row>
    <row r="233" spans="1:12" x14ac:dyDescent="0.4">
      <c r="A233" s="15"/>
      <c r="B233" s="15"/>
      <c r="C233" s="15"/>
      <c r="D233" s="15"/>
      <c r="E233" s="16"/>
      <c r="F233" s="16"/>
      <c r="G233" s="17"/>
      <c r="H233" s="16"/>
      <c r="I233" s="16"/>
      <c r="J233" s="15"/>
      <c r="K233" s="16"/>
      <c r="L233" s="18"/>
    </row>
    <row r="234" spans="1:12" x14ac:dyDescent="0.4">
      <c r="A234" s="15"/>
      <c r="B234" s="15"/>
      <c r="C234" s="15"/>
      <c r="D234" s="15"/>
      <c r="E234" s="16"/>
      <c r="F234" s="16"/>
      <c r="G234" s="17"/>
      <c r="H234" s="16"/>
      <c r="I234" s="16"/>
      <c r="J234" s="15"/>
      <c r="K234" s="16"/>
      <c r="L234" s="18"/>
    </row>
    <row r="235" spans="1:12" x14ac:dyDescent="0.4">
      <c r="A235" s="15"/>
      <c r="B235" s="15"/>
      <c r="C235" s="15"/>
      <c r="D235" s="15"/>
      <c r="E235" s="16"/>
      <c r="F235" s="16"/>
      <c r="G235" s="17"/>
      <c r="H235" s="16"/>
      <c r="I235" s="16"/>
      <c r="J235" s="15"/>
      <c r="K235" s="16"/>
      <c r="L235" s="18"/>
    </row>
  </sheetData>
  <dataConsolidate/>
  <mergeCells count="113">
    <mergeCell ref="B82:B84"/>
    <mergeCell ref="B75:B77"/>
    <mergeCell ref="B69:B71"/>
    <mergeCell ref="B78:B81"/>
    <mergeCell ref="B73:B74"/>
    <mergeCell ref="B85:B86"/>
    <mergeCell ref="B87:B88"/>
    <mergeCell ref="B13:B17"/>
    <mergeCell ref="B25:B26"/>
    <mergeCell ref="B47:B49"/>
    <mergeCell ref="B50:B51"/>
    <mergeCell ref="B52:B55"/>
    <mergeCell ref="B57:B59"/>
    <mergeCell ref="B60:B62"/>
    <mergeCell ref="B65:B67"/>
    <mergeCell ref="B63:B64"/>
    <mergeCell ref="E104:K104"/>
    <mergeCell ref="A103:J103"/>
    <mergeCell ref="E94:K94"/>
    <mergeCell ref="A184:A214"/>
    <mergeCell ref="C184:D184"/>
    <mergeCell ref="C155:C156"/>
    <mergeCell ref="C199:D199"/>
    <mergeCell ref="C201:D201"/>
    <mergeCell ref="E161:K161"/>
    <mergeCell ref="A160:J160"/>
    <mergeCell ref="C170:D170"/>
    <mergeCell ref="C168:D168"/>
    <mergeCell ref="B213:B214"/>
    <mergeCell ref="C213:D213"/>
    <mergeCell ref="C200:D200"/>
    <mergeCell ref="C169:D169"/>
    <mergeCell ref="A217:J217"/>
    <mergeCell ref="C214:D214"/>
    <mergeCell ref="A215:J215"/>
    <mergeCell ref="A172:J172"/>
    <mergeCell ref="E181:K181"/>
    <mergeCell ref="E173:K173"/>
    <mergeCell ref="C210:D210"/>
    <mergeCell ref="C211:D211"/>
    <mergeCell ref="C212:D212"/>
    <mergeCell ref="A173:A179"/>
    <mergeCell ref="C202:C205"/>
    <mergeCell ref="C198:D198"/>
    <mergeCell ref="B174:B175"/>
    <mergeCell ref="A223:L223"/>
    <mergeCell ref="A219:J219"/>
    <mergeCell ref="A222:J222"/>
    <mergeCell ref="A216:J216"/>
    <mergeCell ref="A221:J221"/>
    <mergeCell ref="A180:J180"/>
    <mergeCell ref="A161:A171"/>
    <mergeCell ref="A181:A182"/>
    <mergeCell ref="C161:D161"/>
    <mergeCell ref="C162:D162"/>
    <mergeCell ref="C171:D171"/>
    <mergeCell ref="A183:J183"/>
    <mergeCell ref="C163:D163"/>
    <mergeCell ref="C164:D164"/>
    <mergeCell ref="B185:B197"/>
    <mergeCell ref="C185:C186"/>
    <mergeCell ref="C187:C189"/>
    <mergeCell ref="C194:C195"/>
    <mergeCell ref="C190:C193"/>
    <mergeCell ref="B202:B211"/>
    <mergeCell ref="C208:D208"/>
    <mergeCell ref="C209:D209"/>
    <mergeCell ref="A220:J220"/>
    <mergeCell ref="A218:J218"/>
    <mergeCell ref="A1:L1"/>
    <mergeCell ref="E2:G2"/>
    <mergeCell ref="E4:G4"/>
    <mergeCell ref="A2:B2"/>
    <mergeCell ref="A3:B3"/>
    <mergeCell ref="C2:D2"/>
    <mergeCell ref="C3:D3"/>
    <mergeCell ref="E3:G3"/>
    <mergeCell ref="H2:L2"/>
    <mergeCell ref="H3:L3"/>
    <mergeCell ref="H4:L4"/>
    <mergeCell ref="C5:D5"/>
    <mergeCell ref="E120:K120"/>
    <mergeCell ref="C167:D167"/>
    <mergeCell ref="A6:A32"/>
    <mergeCell ref="A34:A43"/>
    <mergeCell ref="B36:B43"/>
    <mergeCell ref="B7:B8"/>
    <mergeCell ref="B9:B12"/>
    <mergeCell ref="A44:J44"/>
    <mergeCell ref="B28:B29"/>
    <mergeCell ref="B18:B24"/>
    <mergeCell ref="A93:J93"/>
    <mergeCell ref="A33:J33"/>
    <mergeCell ref="E6:K6"/>
    <mergeCell ref="C39:C40"/>
    <mergeCell ref="B100:B101"/>
    <mergeCell ref="A104:A118"/>
    <mergeCell ref="B116:B118"/>
    <mergeCell ref="C41:C42"/>
    <mergeCell ref="A119:J119"/>
    <mergeCell ref="A45:A92"/>
    <mergeCell ref="B105:B112"/>
    <mergeCell ref="B113:B115"/>
    <mergeCell ref="A94:A102"/>
    <mergeCell ref="C152:C153"/>
    <mergeCell ref="A120:A159"/>
    <mergeCell ref="B121:B159"/>
    <mergeCell ref="C126:C136"/>
    <mergeCell ref="C137:C138"/>
    <mergeCell ref="C149:C151"/>
    <mergeCell ref="C121:C125"/>
    <mergeCell ref="C144:C148"/>
    <mergeCell ref="C139:C143"/>
  </mergeCells>
  <phoneticPr fontId="13" type="noConversion"/>
  <dataValidations count="2">
    <dataValidation type="list" allowBlank="1" showInputMessage="1" showErrorMessage="1" sqref="D179" xr:uid="{00000000-0002-0000-0000-000000000000}">
      <formula1>#REF!</formula1>
    </dataValidation>
    <dataValidation type="list" allowBlank="1" showInputMessage="1" sqref="D46:D92" xr:uid="{D5F87E3F-8FB8-4296-BD57-1D1C680A5871}">
      <formula1>#REF!</formula1>
    </dataValidation>
  </dataValidations>
  <pageMargins left="0.25" right="0.25" top="0.75" bottom="0.75" header="0.3" footer="0.3"/>
  <pageSetup paperSize="9" scale="69" fitToHeight="2" orientation="landscape" horizontalDpi="4294967293"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7BEE7-B0BD-411B-BB23-E39075905FE2}">
  <sheetPr>
    <tabColor rgb="FF92D050"/>
    <pageSetUpPr fitToPage="1"/>
  </sheetPr>
  <dimension ref="A1:L100"/>
  <sheetViews>
    <sheetView showGridLines="0" workbookViewId="0">
      <pane xSplit="1" ySplit="5" topLeftCell="B6" activePane="bottomRight" state="frozen"/>
      <selection pane="topRight" activeCell="B1" sqref="B1"/>
      <selection pane="bottomLeft" activeCell="A7" sqref="A7"/>
      <selection pane="bottomRight" activeCell="B24" sqref="B24:B27"/>
    </sheetView>
  </sheetViews>
  <sheetFormatPr defaultColWidth="11" defaultRowHeight="15.75" x14ac:dyDescent="0.4"/>
  <cols>
    <col min="1" max="1" width="11.875" style="113" bestFit="1" customWidth="1"/>
    <col min="2" max="2" width="21.4375" style="114" bestFit="1" customWidth="1"/>
    <col min="3" max="3" width="15.9375" style="114" bestFit="1" customWidth="1"/>
    <col min="4" max="4" width="17.4375" style="114" bestFit="1" customWidth="1"/>
    <col min="5" max="5" width="9.5" style="115" bestFit="1" customWidth="1"/>
    <col min="6" max="6" width="6.5625" style="115" bestFit="1" customWidth="1"/>
    <col min="7" max="7" width="8.375" style="116" bestFit="1" customWidth="1"/>
    <col min="8" max="8" width="6.5625" style="115" bestFit="1" customWidth="1"/>
    <col min="9" max="9" width="10.625" style="115" bestFit="1" customWidth="1"/>
    <col min="10" max="10" width="5.875" style="114" bestFit="1" customWidth="1"/>
    <col min="11" max="11" width="16.9375" style="115" bestFit="1" customWidth="1"/>
    <col min="12" max="12" width="44.625" style="117" bestFit="1" customWidth="1"/>
    <col min="13" max="13" width="13.5" style="41" customWidth="1"/>
    <col min="14" max="14" width="11" style="41"/>
    <col min="15" max="15" width="20.6875" style="41" customWidth="1"/>
    <col min="16" max="16384" width="11" style="41"/>
  </cols>
  <sheetData>
    <row r="1" spans="1:12" ht="21.75" customHeight="1" thickBot="1" x14ac:dyDescent="0.45">
      <c r="A1" s="290" t="s">
        <v>76</v>
      </c>
      <c r="B1" s="290"/>
      <c r="C1" s="290"/>
      <c r="D1" s="290"/>
      <c r="E1" s="290"/>
      <c r="F1" s="290"/>
      <c r="G1" s="290"/>
      <c r="H1" s="290"/>
      <c r="I1" s="290"/>
      <c r="J1" s="290"/>
      <c r="K1" s="290"/>
      <c r="L1" s="290"/>
    </row>
    <row r="2" spans="1:12" ht="18" customHeight="1" x14ac:dyDescent="0.4">
      <c r="A2" s="291" t="s">
        <v>30</v>
      </c>
      <c r="B2" s="292"/>
      <c r="C2" s="293" t="s">
        <v>80</v>
      </c>
      <c r="D2" s="293"/>
      <c r="E2" s="294" t="s">
        <v>28</v>
      </c>
      <c r="F2" s="294"/>
      <c r="G2" s="294"/>
      <c r="H2" s="295" t="s">
        <v>83</v>
      </c>
      <c r="I2" s="296"/>
      <c r="J2" s="296"/>
      <c r="K2" s="296"/>
      <c r="L2" s="297"/>
    </row>
    <row r="3" spans="1:12" ht="18" customHeight="1" x14ac:dyDescent="0.4">
      <c r="A3" s="298" t="s">
        <v>31</v>
      </c>
      <c r="B3" s="299"/>
      <c r="C3" s="300" t="s">
        <v>81</v>
      </c>
      <c r="D3" s="300"/>
      <c r="E3" s="301" t="s">
        <v>27</v>
      </c>
      <c r="F3" s="301"/>
      <c r="G3" s="301"/>
      <c r="H3" s="302" t="s">
        <v>84</v>
      </c>
      <c r="I3" s="303"/>
      <c r="J3" s="303"/>
      <c r="K3" s="303"/>
      <c r="L3" s="304"/>
    </row>
    <row r="4" spans="1:12" ht="18" customHeight="1" x14ac:dyDescent="0.4">
      <c r="A4" s="42" t="s">
        <v>29</v>
      </c>
      <c r="B4" s="43" t="s">
        <v>82</v>
      </c>
      <c r="C4" s="44" t="s">
        <v>33</v>
      </c>
      <c r="D4" s="45">
        <v>1700</v>
      </c>
      <c r="E4" s="301" t="s">
        <v>6</v>
      </c>
      <c r="F4" s="301"/>
      <c r="G4" s="301"/>
      <c r="H4" s="302" t="s">
        <v>85</v>
      </c>
      <c r="I4" s="303"/>
      <c r="J4" s="303"/>
      <c r="K4" s="303"/>
      <c r="L4" s="304"/>
    </row>
    <row r="5" spans="1:12" ht="22.5" customHeight="1" x14ac:dyDescent="0.4">
      <c r="A5" s="46" t="s">
        <v>1</v>
      </c>
      <c r="B5" s="47" t="s">
        <v>2</v>
      </c>
      <c r="C5" s="305"/>
      <c r="D5" s="305"/>
      <c r="E5" s="48" t="s">
        <v>3</v>
      </c>
      <c r="F5" s="48" t="s">
        <v>8</v>
      </c>
      <c r="G5" s="48" t="s">
        <v>69</v>
      </c>
      <c r="H5" s="48" t="s">
        <v>8</v>
      </c>
      <c r="I5" s="48" t="s">
        <v>34</v>
      </c>
      <c r="J5" s="47" t="s">
        <v>8</v>
      </c>
      <c r="K5" s="48" t="s">
        <v>0</v>
      </c>
      <c r="L5" s="49" t="s">
        <v>4</v>
      </c>
    </row>
    <row r="6" spans="1:12" ht="16.5" customHeight="1" x14ac:dyDescent="0.4">
      <c r="A6" s="255" t="s">
        <v>50</v>
      </c>
      <c r="B6" s="50" t="s">
        <v>19</v>
      </c>
      <c r="C6" s="50" t="s">
        <v>60</v>
      </c>
      <c r="D6" s="50" t="s">
        <v>61</v>
      </c>
      <c r="E6" s="306"/>
      <c r="F6" s="307"/>
      <c r="G6" s="307"/>
      <c r="H6" s="307"/>
      <c r="I6" s="307"/>
      <c r="J6" s="307"/>
      <c r="K6" s="308"/>
      <c r="L6" s="51" t="s">
        <v>48</v>
      </c>
    </row>
    <row r="7" spans="1:12" ht="16.5" customHeight="1" x14ac:dyDescent="0.4">
      <c r="A7" s="256"/>
      <c r="B7" s="11" t="s">
        <v>147</v>
      </c>
      <c r="C7" s="11" t="s">
        <v>115</v>
      </c>
      <c r="D7" s="11"/>
      <c r="E7" s="52">
        <v>1700</v>
      </c>
      <c r="F7" s="52" t="s">
        <v>93</v>
      </c>
      <c r="G7" s="53">
        <v>1</v>
      </c>
      <c r="H7" s="54" t="s">
        <v>89</v>
      </c>
      <c r="I7" s="53">
        <v>2973</v>
      </c>
      <c r="J7" s="11" t="s">
        <v>67</v>
      </c>
      <c r="K7" s="52">
        <f>E7*G7*I7</f>
        <v>5054100</v>
      </c>
      <c r="L7" s="51" t="s">
        <v>148</v>
      </c>
    </row>
    <row r="8" spans="1:12" ht="16.5" customHeight="1" x14ac:dyDescent="0.4">
      <c r="A8" s="256"/>
      <c r="B8" s="11"/>
      <c r="C8" s="11"/>
      <c r="D8" s="11"/>
      <c r="E8" s="52"/>
      <c r="F8" s="52"/>
      <c r="G8" s="53"/>
      <c r="H8" s="54"/>
      <c r="I8" s="53"/>
      <c r="J8" s="11"/>
      <c r="K8" s="52"/>
      <c r="L8" s="51"/>
    </row>
    <row r="9" spans="1:12" ht="16.5" customHeight="1" x14ac:dyDescent="0.4">
      <c r="A9" s="252" t="s">
        <v>20</v>
      </c>
      <c r="B9" s="253"/>
      <c r="C9" s="253"/>
      <c r="D9" s="253"/>
      <c r="E9" s="253"/>
      <c r="F9" s="253"/>
      <c r="G9" s="253"/>
      <c r="H9" s="253"/>
      <c r="I9" s="253"/>
      <c r="J9" s="254"/>
      <c r="K9" s="55">
        <f>SUM(K7:K8)</f>
        <v>5054100</v>
      </c>
      <c r="L9" s="56"/>
    </row>
    <row r="10" spans="1:12" x14ac:dyDescent="0.4">
      <c r="A10" s="280" t="s">
        <v>51</v>
      </c>
      <c r="B10" s="50" t="s">
        <v>7</v>
      </c>
      <c r="C10" s="50" t="s">
        <v>68</v>
      </c>
      <c r="D10" s="50" t="s">
        <v>13</v>
      </c>
      <c r="E10" s="50" t="s">
        <v>35</v>
      </c>
      <c r="F10" s="50" t="s">
        <v>39</v>
      </c>
      <c r="G10" s="50" t="s">
        <v>37</v>
      </c>
      <c r="H10" s="50" t="s">
        <v>40</v>
      </c>
      <c r="I10" s="50" t="s">
        <v>34</v>
      </c>
      <c r="J10" s="50" t="s">
        <v>8</v>
      </c>
      <c r="K10" s="50"/>
      <c r="L10" s="57" t="s">
        <v>5</v>
      </c>
    </row>
    <row r="11" spans="1:12" x14ac:dyDescent="0.4">
      <c r="A11" s="281"/>
      <c r="B11" s="282" t="s">
        <v>129</v>
      </c>
      <c r="C11" s="11" t="s">
        <v>149</v>
      </c>
      <c r="D11" s="11" t="s">
        <v>117</v>
      </c>
      <c r="E11" s="58">
        <v>114</v>
      </c>
      <c r="F11" s="52" t="s">
        <v>116</v>
      </c>
      <c r="G11" s="53">
        <v>6</v>
      </c>
      <c r="H11" s="54" t="s">
        <v>40</v>
      </c>
      <c r="I11" s="53">
        <v>1000</v>
      </c>
      <c r="J11" s="11" t="s">
        <v>67</v>
      </c>
      <c r="K11" s="52">
        <f>E11*G11*I11</f>
        <v>684000</v>
      </c>
      <c r="L11" s="59" t="s">
        <v>150</v>
      </c>
    </row>
    <row r="12" spans="1:12" x14ac:dyDescent="0.4">
      <c r="A12" s="281"/>
      <c r="B12" s="283"/>
      <c r="C12" s="11" t="s">
        <v>151</v>
      </c>
      <c r="D12" s="11" t="s">
        <v>117</v>
      </c>
      <c r="E12" s="58">
        <v>404</v>
      </c>
      <c r="F12" s="52" t="s">
        <v>116</v>
      </c>
      <c r="G12" s="53">
        <v>4</v>
      </c>
      <c r="H12" s="54" t="s">
        <v>40</v>
      </c>
      <c r="I12" s="53">
        <v>1000</v>
      </c>
      <c r="J12" s="11" t="s">
        <v>67</v>
      </c>
      <c r="K12" s="52">
        <f t="shared" ref="K12:K20" si="0">E12*G12*I12</f>
        <v>1616000</v>
      </c>
      <c r="L12" s="59" t="s">
        <v>152</v>
      </c>
    </row>
    <row r="13" spans="1:12" x14ac:dyDescent="0.4">
      <c r="A13" s="281"/>
      <c r="B13" s="283"/>
      <c r="C13" s="11" t="s">
        <v>153</v>
      </c>
      <c r="D13" s="11" t="s">
        <v>117</v>
      </c>
      <c r="E13" s="58">
        <v>134</v>
      </c>
      <c r="F13" s="52" t="s">
        <v>116</v>
      </c>
      <c r="G13" s="53">
        <v>4</v>
      </c>
      <c r="H13" s="54" t="s">
        <v>40</v>
      </c>
      <c r="I13" s="53">
        <v>1100</v>
      </c>
      <c r="J13" s="11" t="s">
        <v>67</v>
      </c>
      <c r="K13" s="52">
        <f t="shared" si="0"/>
        <v>589600</v>
      </c>
      <c r="L13" s="59" t="s">
        <v>152</v>
      </c>
    </row>
    <row r="14" spans="1:12" x14ac:dyDescent="0.4">
      <c r="A14" s="281"/>
      <c r="B14" s="283"/>
      <c r="C14" s="11" t="s">
        <v>154</v>
      </c>
      <c r="D14" s="11" t="s">
        <v>117</v>
      </c>
      <c r="E14" s="58">
        <v>182</v>
      </c>
      <c r="F14" s="52" t="s">
        <v>116</v>
      </c>
      <c r="G14" s="53">
        <v>4</v>
      </c>
      <c r="H14" s="54" t="s">
        <v>40</v>
      </c>
      <c r="I14" s="53">
        <v>1100</v>
      </c>
      <c r="J14" s="11" t="s">
        <v>67</v>
      </c>
      <c r="K14" s="52">
        <f t="shared" si="0"/>
        <v>800800</v>
      </c>
      <c r="L14" s="59" t="s">
        <v>152</v>
      </c>
    </row>
    <row r="15" spans="1:12" x14ac:dyDescent="0.4">
      <c r="A15" s="281"/>
      <c r="B15" s="283"/>
      <c r="C15" s="11" t="s">
        <v>155</v>
      </c>
      <c r="D15" s="11" t="s">
        <v>117</v>
      </c>
      <c r="E15" s="58">
        <v>35</v>
      </c>
      <c r="F15" s="52" t="s">
        <v>116</v>
      </c>
      <c r="G15" s="53">
        <v>4</v>
      </c>
      <c r="H15" s="54" t="s">
        <v>40</v>
      </c>
      <c r="I15" s="53">
        <v>1200</v>
      </c>
      <c r="J15" s="11" t="s">
        <v>67</v>
      </c>
      <c r="K15" s="52">
        <f t="shared" si="0"/>
        <v>168000</v>
      </c>
      <c r="L15" s="59" t="s">
        <v>152</v>
      </c>
    </row>
    <row r="16" spans="1:12" x14ac:dyDescent="0.4">
      <c r="A16" s="281"/>
      <c r="B16" s="283"/>
      <c r="C16" s="11" t="s">
        <v>156</v>
      </c>
      <c r="D16" s="11" t="s">
        <v>117</v>
      </c>
      <c r="E16" s="58">
        <v>59</v>
      </c>
      <c r="F16" s="52" t="s">
        <v>116</v>
      </c>
      <c r="G16" s="53">
        <v>4</v>
      </c>
      <c r="H16" s="54" t="s">
        <v>40</v>
      </c>
      <c r="I16" s="53">
        <v>1200</v>
      </c>
      <c r="J16" s="11" t="s">
        <v>67</v>
      </c>
      <c r="K16" s="52">
        <f t="shared" si="0"/>
        <v>283200</v>
      </c>
      <c r="L16" s="59" t="s">
        <v>152</v>
      </c>
    </row>
    <row r="17" spans="1:12" x14ac:dyDescent="0.4">
      <c r="A17" s="281"/>
      <c r="B17" s="283"/>
      <c r="C17" s="11" t="s">
        <v>157</v>
      </c>
      <c r="D17" s="11" t="s">
        <v>117</v>
      </c>
      <c r="E17" s="58">
        <v>14</v>
      </c>
      <c r="F17" s="52" t="s">
        <v>116</v>
      </c>
      <c r="G17" s="53">
        <v>4</v>
      </c>
      <c r="H17" s="54" t="s">
        <v>40</v>
      </c>
      <c r="I17" s="53">
        <v>1300</v>
      </c>
      <c r="J17" s="11" t="s">
        <v>67</v>
      </c>
      <c r="K17" s="52">
        <f t="shared" si="0"/>
        <v>72800</v>
      </c>
      <c r="L17" s="59" t="s">
        <v>152</v>
      </c>
    </row>
    <row r="18" spans="1:12" x14ac:dyDescent="0.4">
      <c r="A18" s="281"/>
      <c r="B18" s="283"/>
      <c r="C18" s="11" t="s">
        <v>158</v>
      </c>
      <c r="D18" s="11" t="s">
        <v>117</v>
      </c>
      <c r="E18" s="58">
        <v>17</v>
      </c>
      <c r="F18" s="52" t="s">
        <v>116</v>
      </c>
      <c r="G18" s="53">
        <v>4</v>
      </c>
      <c r="H18" s="54" t="s">
        <v>40</v>
      </c>
      <c r="I18" s="53">
        <v>1700</v>
      </c>
      <c r="J18" s="11" t="s">
        <v>67</v>
      </c>
      <c r="K18" s="52">
        <f t="shared" si="0"/>
        <v>115600</v>
      </c>
      <c r="L18" s="59" t="s">
        <v>152</v>
      </c>
    </row>
    <row r="19" spans="1:12" x14ac:dyDescent="0.4">
      <c r="A19" s="281"/>
      <c r="B19" s="283"/>
      <c r="C19" s="11" t="s">
        <v>159</v>
      </c>
      <c r="D19" s="11" t="s">
        <v>117</v>
      </c>
      <c r="E19" s="58">
        <v>11</v>
      </c>
      <c r="F19" s="52" t="s">
        <v>116</v>
      </c>
      <c r="G19" s="53">
        <v>4</v>
      </c>
      <c r="H19" s="54" t="s">
        <v>40</v>
      </c>
      <c r="I19" s="53">
        <v>1800</v>
      </c>
      <c r="J19" s="11" t="s">
        <v>67</v>
      </c>
      <c r="K19" s="52">
        <f t="shared" si="0"/>
        <v>79200</v>
      </c>
      <c r="L19" s="59" t="s">
        <v>152</v>
      </c>
    </row>
    <row r="20" spans="1:12" x14ac:dyDescent="0.4">
      <c r="A20" s="281"/>
      <c r="B20" s="283"/>
      <c r="C20" s="11" t="s">
        <v>160</v>
      </c>
      <c r="D20" s="11" t="s">
        <v>117</v>
      </c>
      <c r="E20" s="58">
        <v>8</v>
      </c>
      <c r="F20" s="52" t="s">
        <v>116</v>
      </c>
      <c r="G20" s="53">
        <v>4</v>
      </c>
      <c r="H20" s="54" t="s">
        <v>40</v>
      </c>
      <c r="I20" s="53">
        <v>1900</v>
      </c>
      <c r="J20" s="11" t="s">
        <v>67</v>
      </c>
      <c r="K20" s="52">
        <f t="shared" si="0"/>
        <v>60800</v>
      </c>
      <c r="L20" s="59" t="s">
        <v>152</v>
      </c>
    </row>
    <row r="21" spans="1:12" ht="16.5" customHeight="1" x14ac:dyDescent="0.4">
      <c r="A21" s="252" t="s">
        <v>10</v>
      </c>
      <c r="B21" s="253"/>
      <c r="C21" s="253"/>
      <c r="D21" s="253"/>
      <c r="E21" s="253"/>
      <c r="F21" s="253"/>
      <c r="G21" s="253"/>
      <c r="H21" s="253"/>
      <c r="I21" s="253"/>
      <c r="J21" s="254"/>
      <c r="K21" s="55">
        <f>SUM(K11:K20)</f>
        <v>4470000</v>
      </c>
      <c r="L21" s="56"/>
    </row>
    <row r="22" spans="1:12" ht="16.5" customHeight="1" x14ac:dyDescent="0.4">
      <c r="A22" s="284" t="s">
        <v>52</v>
      </c>
      <c r="B22" s="50" t="s">
        <v>16</v>
      </c>
      <c r="C22" s="50" t="s">
        <v>66</v>
      </c>
      <c r="D22" s="50"/>
      <c r="E22" s="50" t="s">
        <v>69</v>
      </c>
      <c r="F22" s="50" t="s">
        <v>8</v>
      </c>
      <c r="G22" s="50" t="s">
        <v>69</v>
      </c>
      <c r="H22" s="50" t="s">
        <v>8</v>
      </c>
      <c r="I22" s="50" t="s">
        <v>34</v>
      </c>
      <c r="J22" s="50" t="s">
        <v>8</v>
      </c>
      <c r="K22" s="60"/>
      <c r="L22" s="61"/>
    </row>
    <row r="23" spans="1:12" ht="16.5" customHeight="1" x14ac:dyDescent="0.4">
      <c r="A23" s="285"/>
      <c r="B23" s="62" t="s">
        <v>161</v>
      </c>
      <c r="C23" s="11" t="s">
        <v>162</v>
      </c>
      <c r="D23" s="11" t="s">
        <v>163</v>
      </c>
      <c r="E23" s="58">
        <v>45</v>
      </c>
      <c r="F23" s="52" t="s">
        <v>77</v>
      </c>
      <c r="G23" s="53">
        <v>2</v>
      </c>
      <c r="H23" s="54" t="s">
        <v>164</v>
      </c>
      <c r="I23" s="63">
        <v>2000</v>
      </c>
      <c r="J23" s="11" t="s">
        <v>78</v>
      </c>
      <c r="K23" s="64">
        <f t="shared" ref="K23" si="1">I23*G23*E23</f>
        <v>180000</v>
      </c>
      <c r="L23" s="59"/>
    </row>
    <row r="24" spans="1:12" ht="16.5" customHeight="1" x14ac:dyDescent="0.4">
      <c r="A24" s="285"/>
      <c r="B24" s="286" t="s">
        <v>165</v>
      </c>
      <c r="C24" s="65" t="s">
        <v>166</v>
      </c>
      <c r="D24" s="66" t="s">
        <v>167</v>
      </c>
      <c r="E24" s="67">
        <v>20</v>
      </c>
      <c r="F24" s="68" t="s">
        <v>77</v>
      </c>
      <c r="G24" s="69">
        <v>1</v>
      </c>
      <c r="H24" s="70" t="s">
        <v>79</v>
      </c>
      <c r="I24" s="71">
        <v>400</v>
      </c>
      <c r="J24" s="65" t="s">
        <v>78</v>
      </c>
      <c r="K24" s="72"/>
      <c r="L24" s="73" t="s">
        <v>168</v>
      </c>
    </row>
    <row r="25" spans="1:12" ht="16.5" customHeight="1" x14ac:dyDescent="0.4">
      <c r="A25" s="285"/>
      <c r="B25" s="286"/>
      <c r="C25" s="65" t="s">
        <v>169</v>
      </c>
      <c r="D25" s="66" t="s">
        <v>167</v>
      </c>
      <c r="E25" s="67">
        <v>20</v>
      </c>
      <c r="F25" s="68" t="s">
        <v>77</v>
      </c>
      <c r="G25" s="69">
        <v>1</v>
      </c>
      <c r="H25" s="70" t="s">
        <v>79</v>
      </c>
      <c r="I25" s="71">
        <v>500</v>
      </c>
      <c r="J25" s="65" t="s">
        <v>78</v>
      </c>
      <c r="K25" s="72"/>
      <c r="L25" s="73" t="s">
        <v>168</v>
      </c>
    </row>
    <row r="26" spans="1:12" ht="16.5" customHeight="1" x14ac:dyDescent="0.4">
      <c r="A26" s="285"/>
      <c r="B26" s="286"/>
      <c r="C26" s="65" t="s">
        <v>170</v>
      </c>
      <c r="D26" s="66" t="s">
        <v>167</v>
      </c>
      <c r="E26" s="67">
        <v>20</v>
      </c>
      <c r="F26" s="68" t="s">
        <v>77</v>
      </c>
      <c r="G26" s="69">
        <v>1</v>
      </c>
      <c r="H26" s="70" t="s">
        <v>79</v>
      </c>
      <c r="I26" s="71">
        <v>600</v>
      </c>
      <c r="J26" s="65" t="s">
        <v>78</v>
      </c>
      <c r="K26" s="72"/>
      <c r="L26" s="73" t="s">
        <v>168</v>
      </c>
    </row>
    <row r="27" spans="1:12" ht="16.5" customHeight="1" x14ac:dyDescent="0.4">
      <c r="A27" s="285"/>
      <c r="B27" s="286"/>
      <c r="C27" s="65" t="s">
        <v>162</v>
      </c>
      <c r="D27" s="66" t="s">
        <v>167</v>
      </c>
      <c r="E27" s="67">
        <v>20</v>
      </c>
      <c r="F27" s="68" t="s">
        <v>77</v>
      </c>
      <c r="G27" s="69">
        <v>1</v>
      </c>
      <c r="H27" s="70" t="s">
        <v>79</v>
      </c>
      <c r="I27" s="71">
        <v>800</v>
      </c>
      <c r="J27" s="65" t="s">
        <v>78</v>
      </c>
      <c r="K27" s="72"/>
      <c r="L27" s="73" t="s">
        <v>168</v>
      </c>
    </row>
    <row r="28" spans="1:12" ht="30" x14ac:dyDescent="0.4">
      <c r="A28" s="285"/>
      <c r="B28" s="74" t="s">
        <v>171</v>
      </c>
      <c r="C28" s="65" t="s">
        <v>172</v>
      </c>
      <c r="D28" s="66" t="s">
        <v>167</v>
      </c>
      <c r="E28" s="67">
        <v>49</v>
      </c>
      <c r="F28" s="68" t="s">
        <v>77</v>
      </c>
      <c r="G28" s="69">
        <v>1</v>
      </c>
      <c r="H28" s="70" t="s">
        <v>87</v>
      </c>
      <c r="I28" s="71">
        <v>12000</v>
      </c>
      <c r="J28" s="65" t="s">
        <v>78</v>
      </c>
      <c r="K28" s="72"/>
      <c r="L28" s="73" t="s">
        <v>168</v>
      </c>
    </row>
    <row r="29" spans="1:12" ht="16.5" customHeight="1" x14ac:dyDescent="0.4">
      <c r="A29" s="285"/>
      <c r="B29" s="62" t="s">
        <v>173</v>
      </c>
      <c r="C29" s="11" t="s">
        <v>174</v>
      </c>
      <c r="D29" s="75" t="s">
        <v>167</v>
      </c>
      <c r="E29" s="58">
        <v>8</v>
      </c>
      <c r="F29" s="52" t="s">
        <v>77</v>
      </c>
      <c r="G29" s="53">
        <v>5</v>
      </c>
      <c r="H29" s="54" t="s">
        <v>79</v>
      </c>
      <c r="I29" s="63">
        <v>1000</v>
      </c>
      <c r="J29" s="11" t="s">
        <v>78</v>
      </c>
      <c r="K29" s="64">
        <f t="shared" ref="K29:K32" si="2">I29*G29*E29</f>
        <v>40000</v>
      </c>
      <c r="L29" s="76"/>
    </row>
    <row r="30" spans="1:12" ht="16.5" customHeight="1" x14ac:dyDescent="0.4">
      <c r="A30" s="285"/>
      <c r="B30" s="62" t="s">
        <v>175</v>
      </c>
      <c r="C30" s="11" t="s">
        <v>166</v>
      </c>
      <c r="D30" s="75" t="s">
        <v>167</v>
      </c>
      <c r="E30" s="58">
        <v>1</v>
      </c>
      <c r="F30" s="52" t="s">
        <v>77</v>
      </c>
      <c r="G30" s="53">
        <v>6</v>
      </c>
      <c r="H30" s="54" t="s">
        <v>79</v>
      </c>
      <c r="I30" s="63">
        <v>800</v>
      </c>
      <c r="J30" s="11" t="s">
        <v>78</v>
      </c>
      <c r="K30" s="64">
        <f t="shared" si="2"/>
        <v>4800</v>
      </c>
      <c r="L30" s="76"/>
    </row>
    <row r="31" spans="1:12" ht="16.5" customHeight="1" x14ac:dyDescent="0.4">
      <c r="A31" s="285"/>
      <c r="B31" s="77" t="s">
        <v>176</v>
      </c>
      <c r="C31" s="11" t="s">
        <v>166</v>
      </c>
      <c r="D31" s="75" t="s">
        <v>167</v>
      </c>
      <c r="E31" s="58">
        <v>4</v>
      </c>
      <c r="F31" s="52" t="s">
        <v>77</v>
      </c>
      <c r="G31" s="53">
        <v>5</v>
      </c>
      <c r="H31" s="54" t="s">
        <v>79</v>
      </c>
      <c r="I31" s="63">
        <v>800</v>
      </c>
      <c r="J31" s="11" t="s">
        <v>78</v>
      </c>
      <c r="K31" s="64">
        <f t="shared" si="2"/>
        <v>16000</v>
      </c>
      <c r="L31" s="59"/>
    </row>
    <row r="32" spans="1:12" ht="16.5" customHeight="1" x14ac:dyDescent="0.4">
      <c r="A32" s="285"/>
      <c r="B32" s="77" t="s">
        <v>177</v>
      </c>
      <c r="C32" s="11" t="s">
        <v>166</v>
      </c>
      <c r="D32" s="75" t="s">
        <v>167</v>
      </c>
      <c r="E32" s="58">
        <v>2</v>
      </c>
      <c r="F32" s="52" t="s">
        <v>77</v>
      </c>
      <c r="G32" s="53">
        <v>5</v>
      </c>
      <c r="H32" s="54" t="s">
        <v>79</v>
      </c>
      <c r="I32" s="63">
        <v>800</v>
      </c>
      <c r="J32" s="11" t="s">
        <v>78</v>
      </c>
      <c r="K32" s="64">
        <f t="shared" si="2"/>
        <v>8000</v>
      </c>
      <c r="L32" s="78"/>
    </row>
    <row r="33" spans="1:12" ht="16.5" customHeight="1" x14ac:dyDescent="0.4">
      <c r="A33" s="252" t="s">
        <v>17</v>
      </c>
      <c r="B33" s="253"/>
      <c r="C33" s="253"/>
      <c r="D33" s="253"/>
      <c r="E33" s="253"/>
      <c r="F33" s="253"/>
      <c r="G33" s="253"/>
      <c r="H33" s="253"/>
      <c r="I33" s="253"/>
      <c r="J33" s="254"/>
      <c r="K33" s="55">
        <f>SUM(K23:K32)</f>
        <v>248800</v>
      </c>
      <c r="L33" s="56"/>
    </row>
    <row r="34" spans="1:12" ht="16.5" customHeight="1" x14ac:dyDescent="0.4">
      <c r="A34" s="287" t="s">
        <v>53</v>
      </c>
      <c r="B34" s="50" t="s">
        <v>14</v>
      </c>
      <c r="C34" s="50" t="s">
        <v>12</v>
      </c>
      <c r="D34" s="50" t="s">
        <v>178</v>
      </c>
      <c r="E34" s="259"/>
      <c r="F34" s="259"/>
      <c r="G34" s="259"/>
      <c r="H34" s="259"/>
      <c r="I34" s="259"/>
      <c r="J34" s="259"/>
      <c r="K34" s="259"/>
      <c r="L34" s="79"/>
    </row>
    <row r="35" spans="1:12" x14ac:dyDescent="0.4">
      <c r="A35" s="288"/>
      <c r="B35" s="80" t="s">
        <v>179</v>
      </c>
      <c r="C35" s="11" t="s">
        <v>180</v>
      </c>
      <c r="D35" s="11"/>
      <c r="E35" s="58">
        <v>1000</v>
      </c>
      <c r="F35" s="52" t="s">
        <v>93</v>
      </c>
      <c r="G35" s="53">
        <v>4</v>
      </c>
      <c r="H35" s="54" t="s">
        <v>73</v>
      </c>
      <c r="I35" s="53">
        <v>300</v>
      </c>
      <c r="J35" s="11" t="s">
        <v>67</v>
      </c>
      <c r="K35" s="52">
        <f>E35*G35*I35</f>
        <v>1200000</v>
      </c>
      <c r="L35" s="59" t="s">
        <v>181</v>
      </c>
    </row>
    <row r="36" spans="1:12" x14ac:dyDescent="0.4">
      <c r="A36" s="288"/>
      <c r="B36" s="80" t="s">
        <v>182</v>
      </c>
      <c r="C36" s="11" t="s">
        <v>183</v>
      </c>
      <c r="D36" s="11"/>
      <c r="E36" s="58">
        <v>300</v>
      </c>
      <c r="F36" s="52" t="s">
        <v>93</v>
      </c>
      <c r="G36" s="53">
        <v>3</v>
      </c>
      <c r="H36" s="54" t="s">
        <v>73</v>
      </c>
      <c r="I36" s="53">
        <v>200</v>
      </c>
      <c r="J36" s="11" t="s">
        <v>67</v>
      </c>
      <c r="K36" s="52">
        <f t="shared" ref="K36:K38" si="3">E36*G36*I36</f>
        <v>180000</v>
      </c>
      <c r="L36" s="59" t="s">
        <v>184</v>
      </c>
    </row>
    <row r="37" spans="1:12" x14ac:dyDescent="0.4">
      <c r="A37" s="288"/>
      <c r="B37" s="80" t="s">
        <v>185</v>
      </c>
      <c r="C37" s="11" t="s">
        <v>183</v>
      </c>
      <c r="D37" s="11"/>
      <c r="E37" s="58">
        <v>250</v>
      </c>
      <c r="F37" s="52" t="s">
        <v>93</v>
      </c>
      <c r="G37" s="53">
        <v>3</v>
      </c>
      <c r="H37" s="54" t="s">
        <v>73</v>
      </c>
      <c r="I37" s="53">
        <v>200</v>
      </c>
      <c r="J37" s="11" t="s">
        <v>67</v>
      </c>
      <c r="K37" s="52">
        <f t="shared" si="3"/>
        <v>150000</v>
      </c>
      <c r="L37" s="59" t="s">
        <v>184</v>
      </c>
    </row>
    <row r="38" spans="1:12" x14ac:dyDescent="0.4">
      <c r="A38" s="289"/>
      <c r="B38" s="77" t="s">
        <v>186</v>
      </c>
      <c r="C38" s="11" t="s">
        <v>187</v>
      </c>
      <c r="D38" s="81"/>
      <c r="E38" s="58">
        <v>150</v>
      </c>
      <c r="F38" s="52" t="s">
        <v>93</v>
      </c>
      <c r="G38" s="53">
        <v>5</v>
      </c>
      <c r="H38" s="54" t="s">
        <v>73</v>
      </c>
      <c r="I38" s="53">
        <v>200</v>
      </c>
      <c r="J38" s="11" t="s">
        <v>67</v>
      </c>
      <c r="K38" s="52">
        <f t="shared" si="3"/>
        <v>150000</v>
      </c>
      <c r="L38" s="59" t="s">
        <v>188</v>
      </c>
    </row>
    <row r="39" spans="1:12" ht="15" customHeight="1" x14ac:dyDescent="0.4">
      <c r="A39" s="252" t="s">
        <v>59</v>
      </c>
      <c r="B39" s="253"/>
      <c r="C39" s="253"/>
      <c r="D39" s="253"/>
      <c r="E39" s="253"/>
      <c r="F39" s="253"/>
      <c r="G39" s="253"/>
      <c r="H39" s="253"/>
      <c r="I39" s="253"/>
      <c r="J39" s="254"/>
      <c r="K39" s="55">
        <f>SUM(K35:K38)</f>
        <v>1680000</v>
      </c>
      <c r="L39" s="56"/>
    </row>
    <row r="40" spans="1:12" x14ac:dyDescent="0.4">
      <c r="A40" s="255" t="s">
        <v>189</v>
      </c>
      <c r="B40" s="50" t="s">
        <v>62</v>
      </c>
      <c r="C40" s="50" t="s">
        <v>41</v>
      </c>
      <c r="D40" s="50"/>
      <c r="E40" s="259"/>
      <c r="F40" s="259"/>
      <c r="G40" s="259"/>
      <c r="H40" s="259"/>
      <c r="I40" s="259"/>
      <c r="J40" s="259"/>
      <c r="K40" s="259">
        <f>E40*G40*I40</f>
        <v>0</v>
      </c>
      <c r="L40" s="61"/>
    </row>
    <row r="41" spans="1:12" x14ac:dyDescent="0.4">
      <c r="A41" s="256"/>
      <c r="B41" s="77"/>
      <c r="C41" s="11"/>
      <c r="D41" s="11"/>
      <c r="E41" s="52"/>
      <c r="F41" s="52"/>
      <c r="G41" s="53"/>
      <c r="H41" s="54"/>
      <c r="I41" s="53"/>
      <c r="J41" s="11"/>
      <c r="K41" s="52">
        <f t="shared" ref="K41:K42" si="4">E41*G41*I41</f>
        <v>0</v>
      </c>
      <c r="L41" s="61"/>
    </row>
    <row r="42" spans="1:12" x14ac:dyDescent="0.4">
      <c r="A42" s="273"/>
      <c r="B42" s="77"/>
      <c r="C42" s="11"/>
      <c r="D42" s="11"/>
      <c r="E42" s="52"/>
      <c r="F42" s="52"/>
      <c r="G42" s="53"/>
      <c r="H42" s="54"/>
      <c r="I42" s="53"/>
      <c r="J42" s="11"/>
      <c r="K42" s="52">
        <f t="shared" si="4"/>
        <v>0</v>
      </c>
      <c r="L42" s="61"/>
    </row>
    <row r="43" spans="1:12" ht="16.5" customHeight="1" x14ac:dyDescent="0.4">
      <c r="A43" s="252" t="s">
        <v>22</v>
      </c>
      <c r="B43" s="253"/>
      <c r="C43" s="253"/>
      <c r="D43" s="253"/>
      <c r="E43" s="253"/>
      <c r="F43" s="253"/>
      <c r="G43" s="253"/>
      <c r="H43" s="253"/>
      <c r="I43" s="253"/>
      <c r="J43" s="254"/>
      <c r="K43" s="55">
        <f>SUM(K41:K42)</f>
        <v>0</v>
      </c>
      <c r="L43" s="56"/>
    </row>
    <row r="44" spans="1:12" ht="16.5" customHeight="1" x14ac:dyDescent="0.4">
      <c r="A44" s="255" t="s">
        <v>190</v>
      </c>
      <c r="B44" s="82" t="s">
        <v>24</v>
      </c>
      <c r="C44" s="82" t="s">
        <v>191</v>
      </c>
      <c r="D44" s="82" t="s">
        <v>192</v>
      </c>
      <c r="E44" s="259"/>
      <c r="F44" s="259"/>
      <c r="G44" s="259"/>
      <c r="H44" s="259"/>
      <c r="I44" s="259"/>
      <c r="J44" s="259"/>
      <c r="K44" s="259"/>
      <c r="L44" s="61"/>
    </row>
    <row r="45" spans="1:12" x14ac:dyDescent="0.4">
      <c r="A45" s="256"/>
      <c r="B45" s="277" t="s">
        <v>74</v>
      </c>
      <c r="C45" s="83" t="s">
        <v>95</v>
      </c>
      <c r="D45" s="83"/>
      <c r="E45" s="52">
        <v>1</v>
      </c>
      <c r="F45" s="52" t="s">
        <v>87</v>
      </c>
      <c r="G45" s="53">
        <v>1</v>
      </c>
      <c r="H45" s="54" t="s">
        <v>89</v>
      </c>
      <c r="I45" s="53">
        <v>100000</v>
      </c>
      <c r="J45" s="11" t="s">
        <v>67</v>
      </c>
      <c r="K45" s="52">
        <f t="shared" ref="K45:K69" si="5">E45*G45*I45</f>
        <v>100000</v>
      </c>
      <c r="L45" s="61" t="s">
        <v>193</v>
      </c>
    </row>
    <row r="46" spans="1:12" x14ac:dyDescent="0.4">
      <c r="A46" s="256"/>
      <c r="B46" s="278"/>
      <c r="C46" s="83" t="s">
        <v>94</v>
      </c>
      <c r="D46" s="83"/>
      <c r="E46" s="52">
        <v>1</v>
      </c>
      <c r="F46" s="52" t="s">
        <v>87</v>
      </c>
      <c r="G46" s="53">
        <v>1</v>
      </c>
      <c r="H46" s="54" t="s">
        <v>89</v>
      </c>
      <c r="I46" s="53">
        <v>50000</v>
      </c>
      <c r="J46" s="11" t="s">
        <v>67</v>
      </c>
      <c r="K46" s="52">
        <f t="shared" si="5"/>
        <v>50000</v>
      </c>
      <c r="L46" s="61" t="s">
        <v>194</v>
      </c>
    </row>
    <row r="47" spans="1:12" x14ac:dyDescent="0.4">
      <c r="A47" s="256"/>
      <c r="B47" s="278"/>
      <c r="C47" s="83" t="s">
        <v>195</v>
      </c>
      <c r="D47" s="83"/>
      <c r="E47" s="52">
        <v>1</v>
      </c>
      <c r="F47" s="52" t="s">
        <v>87</v>
      </c>
      <c r="G47" s="53">
        <v>1</v>
      </c>
      <c r="H47" s="54" t="s">
        <v>89</v>
      </c>
      <c r="I47" s="53">
        <v>8000</v>
      </c>
      <c r="J47" s="11" t="s">
        <v>67</v>
      </c>
      <c r="K47" s="52">
        <f t="shared" si="5"/>
        <v>8000</v>
      </c>
      <c r="L47" s="61" t="s">
        <v>196</v>
      </c>
    </row>
    <row r="48" spans="1:12" x14ac:dyDescent="0.4">
      <c r="A48" s="256"/>
      <c r="B48" s="278"/>
      <c r="C48" s="83" t="s">
        <v>96</v>
      </c>
      <c r="D48" s="83"/>
      <c r="E48" s="52">
        <v>1</v>
      </c>
      <c r="F48" s="52" t="s">
        <v>87</v>
      </c>
      <c r="G48" s="53">
        <v>1</v>
      </c>
      <c r="H48" s="54" t="s">
        <v>89</v>
      </c>
      <c r="I48" s="53">
        <v>30000</v>
      </c>
      <c r="J48" s="11" t="s">
        <v>67</v>
      </c>
      <c r="K48" s="52">
        <f t="shared" si="5"/>
        <v>30000</v>
      </c>
      <c r="L48" s="61" t="s">
        <v>197</v>
      </c>
    </row>
    <row r="49" spans="1:12" x14ac:dyDescent="0.4">
      <c r="A49" s="256"/>
      <c r="B49" s="278"/>
      <c r="C49" s="83" t="s">
        <v>97</v>
      </c>
      <c r="D49" s="83"/>
      <c r="E49" s="52">
        <v>1</v>
      </c>
      <c r="F49" s="52" t="s">
        <v>87</v>
      </c>
      <c r="G49" s="53">
        <v>1</v>
      </c>
      <c r="H49" s="54" t="s">
        <v>89</v>
      </c>
      <c r="I49" s="53">
        <v>10000</v>
      </c>
      <c r="J49" s="11" t="s">
        <v>67</v>
      </c>
      <c r="K49" s="52">
        <f t="shared" si="5"/>
        <v>10000</v>
      </c>
      <c r="L49" s="61"/>
    </row>
    <row r="50" spans="1:12" x14ac:dyDescent="0.4">
      <c r="A50" s="256"/>
      <c r="B50" s="279"/>
      <c r="C50" s="83" t="s">
        <v>198</v>
      </c>
      <c r="D50" s="83"/>
      <c r="E50" s="52">
        <v>1</v>
      </c>
      <c r="F50" s="52" t="s">
        <v>87</v>
      </c>
      <c r="G50" s="53">
        <v>1</v>
      </c>
      <c r="H50" s="54" t="s">
        <v>89</v>
      </c>
      <c r="I50" s="53">
        <v>50000</v>
      </c>
      <c r="J50" s="11" t="s">
        <v>67</v>
      </c>
      <c r="K50" s="52">
        <f t="shared" si="5"/>
        <v>50000</v>
      </c>
      <c r="L50" s="61" t="s">
        <v>199</v>
      </c>
    </row>
    <row r="51" spans="1:12" x14ac:dyDescent="0.4">
      <c r="A51" s="256"/>
      <c r="B51" s="11" t="s">
        <v>200</v>
      </c>
      <c r="C51" s="83"/>
      <c r="D51" s="83"/>
      <c r="E51" s="52"/>
      <c r="F51" s="52"/>
      <c r="G51" s="53"/>
      <c r="H51" s="54"/>
      <c r="I51" s="53"/>
      <c r="J51" s="11" t="s">
        <v>67</v>
      </c>
      <c r="K51" s="52">
        <f t="shared" si="5"/>
        <v>0</v>
      </c>
      <c r="L51" s="61"/>
    </row>
    <row r="52" spans="1:12" x14ac:dyDescent="0.4">
      <c r="A52" s="256"/>
      <c r="B52" s="11" t="s">
        <v>201</v>
      </c>
      <c r="C52" s="83"/>
      <c r="D52" s="83"/>
      <c r="E52" s="52"/>
      <c r="F52" s="52"/>
      <c r="G52" s="53"/>
      <c r="H52" s="84"/>
      <c r="I52" s="53"/>
      <c r="J52" s="11" t="s">
        <v>67</v>
      </c>
      <c r="K52" s="52">
        <f t="shared" si="5"/>
        <v>0</v>
      </c>
      <c r="L52" s="61"/>
    </row>
    <row r="53" spans="1:12" x14ac:dyDescent="0.4">
      <c r="A53" s="256"/>
      <c r="B53" s="11" t="s">
        <v>202</v>
      </c>
      <c r="C53" s="85"/>
      <c r="D53" s="83"/>
      <c r="E53" s="52"/>
      <c r="F53" s="52"/>
      <c r="G53" s="53"/>
      <c r="H53" s="54"/>
      <c r="I53" s="53"/>
      <c r="J53" s="11" t="s">
        <v>67</v>
      </c>
      <c r="K53" s="52">
        <f t="shared" si="5"/>
        <v>0</v>
      </c>
      <c r="L53" s="61"/>
    </row>
    <row r="54" spans="1:12" x14ac:dyDescent="0.4">
      <c r="A54" s="256"/>
      <c r="B54" s="11" t="s">
        <v>119</v>
      </c>
      <c r="C54" s="85"/>
      <c r="D54" s="83"/>
      <c r="E54" s="52">
        <v>2</v>
      </c>
      <c r="F54" s="52" t="s">
        <v>93</v>
      </c>
      <c r="G54" s="53">
        <v>6</v>
      </c>
      <c r="H54" s="54" t="s">
        <v>73</v>
      </c>
      <c r="I54" s="53">
        <v>1500</v>
      </c>
      <c r="J54" s="11" t="s">
        <v>67</v>
      </c>
      <c r="K54" s="52">
        <f t="shared" si="5"/>
        <v>18000</v>
      </c>
      <c r="L54" s="61"/>
    </row>
    <row r="55" spans="1:12" x14ac:dyDescent="0.4">
      <c r="A55" s="256"/>
      <c r="B55" s="11" t="s">
        <v>18</v>
      </c>
      <c r="C55" s="275"/>
      <c r="D55" s="275"/>
      <c r="E55" s="52">
        <v>1700</v>
      </c>
      <c r="F55" s="52" t="s">
        <v>93</v>
      </c>
      <c r="G55" s="53">
        <v>1</v>
      </c>
      <c r="H55" s="54" t="s">
        <v>87</v>
      </c>
      <c r="I55" s="53">
        <v>30</v>
      </c>
      <c r="J55" s="11" t="s">
        <v>67</v>
      </c>
      <c r="K55" s="52">
        <f t="shared" si="5"/>
        <v>51000</v>
      </c>
      <c r="L55" s="61"/>
    </row>
    <row r="56" spans="1:12" x14ac:dyDescent="0.4">
      <c r="A56" s="256"/>
      <c r="B56" s="11" t="s">
        <v>203</v>
      </c>
      <c r="C56" s="275"/>
      <c r="D56" s="275"/>
      <c r="E56" s="52"/>
      <c r="F56" s="52"/>
      <c r="G56" s="53"/>
      <c r="H56" s="54"/>
      <c r="I56" s="53"/>
      <c r="J56" s="11" t="s">
        <v>67</v>
      </c>
      <c r="K56" s="52">
        <f t="shared" si="5"/>
        <v>0</v>
      </c>
      <c r="L56" s="61"/>
    </row>
    <row r="57" spans="1:12" x14ac:dyDescent="0.4">
      <c r="A57" s="256"/>
      <c r="B57" s="11" t="s">
        <v>204</v>
      </c>
      <c r="C57" s="275"/>
      <c r="D57" s="275"/>
      <c r="E57" s="52"/>
      <c r="F57" s="52"/>
      <c r="G57" s="53"/>
      <c r="H57" s="54"/>
      <c r="I57" s="53"/>
      <c r="J57" s="11" t="s">
        <v>67</v>
      </c>
      <c r="K57" s="52">
        <f t="shared" si="5"/>
        <v>0</v>
      </c>
      <c r="L57" s="61"/>
    </row>
    <row r="58" spans="1:12" ht="15" customHeight="1" x14ac:dyDescent="0.4">
      <c r="A58" s="252" t="s">
        <v>25</v>
      </c>
      <c r="B58" s="253"/>
      <c r="C58" s="253"/>
      <c r="D58" s="253"/>
      <c r="E58" s="253"/>
      <c r="F58" s="253"/>
      <c r="G58" s="253"/>
      <c r="H58" s="253"/>
      <c r="I58" s="253"/>
      <c r="J58" s="254"/>
      <c r="K58" s="55">
        <f>SUM(K45:K57)</f>
        <v>317000</v>
      </c>
      <c r="L58" s="56"/>
    </row>
    <row r="59" spans="1:12" ht="15" customHeight="1" x14ac:dyDescent="0.4">
      <c r="A59" s="255" t="s">
        <v>54</v>
      </c>
      <c r="B59" s="82" t="s">
        <v>24</v>
      </c>
      <c r="C59" s="274"/>
      <c r="D59" s="274"/>
      <c r="E59" s="259"/>
      <c r="F59" s="259"/>
      <c r="G59" s="259"/>
      <c r="H59" s="259"/>
      <c r="I59" s="259"/>
      <c r="J59" s="259"/>
      <c r="K59" s="259"/>
      <c r="L59" s="86"/>
    </row>
    <row r="60" spans="1:12" ht="15" customHeight="1" x14ac:dyDescent="0.4">
      <c r="A60" s="256"/>
      <c r="B60" s="11" t="s">
        <v>118</v>
      </c>
      <c r="C60" s="275"/>
      <c r="D60" s="275"/>
      <c r="E60" s="52">
        <v>1</v>
      </c>
      <c r="F60" s="52" t="s">
        <v>87</v>
      </c>
      <c r="G60" s="53">
        <v>1</v>
      </c>
      <c r="H60" s="54" t="s">
        <v>89</v>
      </c>
      <c r="I60" s="53">
        <v>50000</v>
      </c>
      <c r="J60" s="11" t="s">
        <v>67</v>
      </c>
      <c r="K60" s="52">
        <f>E60*G60*I60</f>
        <v>50000</v>
      </c>
      <c r="L60" s="86"/>
    </row>
    <row r="61" spans="1:12" ht="15" customHeight="1" x14ac:dyDescent="0.4">
      <c r="A61" s="273"/>
      <c r="B61" s="11"/>
      <c r="C61" s="275"/>
      <c r="D61" s="275"/>
      <c r="E61" s="87"/>
      <c r="F61" s="87"/>
      <c r="G61" s="53"/>
      <c r="H61" s="54"/>
      <c r="I61" s="53"/>
      <c r="J61" s="11"/>
      <c r="K61" s="52">
        <f>E61*G61*I61</f>
        <v>0</v>
      </c>
      <c r="L61" s="86"/>
    </row>
    <row r="62" spans="1:12" ht="15" customHeight="1" x14ac:dyDescent="0.4">
      <c r="A62" s="252" t="s">
        <v>38</v>
      </c>
      <c r="B62" s="253"/>
      <c r="C62" s="253"/>
      <c r="D62" s="253"/>
      <c r="E62" s="253"/>
      <c r="F62" s="253"/>
      <c r="G62" s="253"/>
      <c r="H62" s="253"/>
      <c r="I62" s="253"/>
      <c r="J62" s="254"/>
      <c r="K62" s="55">
        <f>SUM(K60:K61)</f>
        <v>50000</v>
      </c>
      <c r="L62" s="56"/>
    </row>
    <row r="63" spans="1:12" x14ac:dyDescent="0.4">
      <c r="A63" s="255" t="s">
        <v>55</v>
      </c>
      <c r="B63" s="50" t="s">
        <v>9</v>
      </c>
      <c r="C63" s="50" t="s">
        <v>49</v>
      </c>
      <c r="D63" s="50" t="s">
        <v>15</v>
      </c>
      <c r="E63" s="276"/>
      <c r="F63" s="276"/>
      <c r="G63" s="276"/>
      <c r="H63" s="276"/>
      <c r="I63" s="276"/>
      <c r="J63" s="276"/>
      <c r="K63" s="276"/>
      <c r="L63" s="51"/>
    </row>
    <row r="64" spans="1:12" x14ac:dyDescent="0.4">
      <c r="A64" s="256"/>
      <c r="B64" s="11" t="s">
        <v>36</v>
      </c>
      <c r="C64" s="85"/>
      <c r="D64" s="85"/>
      <c r="E64" s="52"/>
      <c r="F64" s="52"/>
      <c r="G64" s="53"/>
      <c r="H64" s="54"/>
      <c r="I64" s="53"/>
      <c r="J64" s="11"/>
      <c r="K64" s="52">
        <f>E64*G64*I64</f>
        <v>0</v>
      </c>
      <c r="L64" s="51"/>
    </row>
    <row r="65" spans="1:12" x14ac:dyDescent="0.4">
      <c r="A65" s="273"/>
      <c r="B65" s="88" t="s">
        <v>205</v>
      </c>
      <c r="C65" s="275"/>
      <c r="D65" s="275"/>
      <c r="E65" s="52"/>
      <c r="F65" s="52"/>
      <c r="G65" s="53"/>
      <c r="H65" s="54"/>
      <c r="I65" s="53"/>
      <c r="J65" s="11"/>
      <c r="K65" s="52">
        <f t="shared" ref="K65" si="6">E65*G65*I65</f>
        <v>0</v>
      </c>
      <c r="L65" s="51"/>
    </row>
    <row r="66" spans="1:12" ht="15" customHeight="1" x14ac:dyDescent="0.4">
      <c r="A66" s="252" t="s">
        <v>11</v>
      </c>
      <c r="B66" s="253"/>
      <c r="C66" s="253"/>
      <c r="D66" s="253"/>
      <c r="E66" s="253"/>
      <c r="F66" s="253"/>
      <c r="G66" s="253"/>
      <c r="H66" s="253"/>
      <c r="I66" s="253"/>
      <c r="J66" s="254"/>
      <c r="K66" s="55">
        <f>SUM(K64:K65)</f>
        <v>0</v>
      </c>
      <c r="L66" s="56"/>
    </row>
    <row r="67" spans="1:12" ht="16.5" customHeight="1" x14ac:dyDescent="0.4">
      <c r="A67" s="255" t="s">
        <v>56</v>
      </c>
      <c r="B67" s="50" t="s">
        <v>42</v>
      </c>
      <c r="C67" s="50" t="s">
        <v>43</v>
      </c>
      <c r="D67" s="50" t="s">
        <v>44</v>
      </c>
      <c r="E67" s="259"/>
      <c r="F67" s="259"/>
      <c r="G67" s="259"/>
      <c r="H67" s="259"/>
      <c r="I67" s="259"/>
      <c r="J67" s="259"/>
      <c r="K67" s="259"/>
      <c r="L67" s="79" t="s">
        <v>45</v>
      </c>
    </row>
    <row r="68" spans="1:12" x14ac:dyDescent="0.4">
      <c r="A68" s="256"/>
      <c r="B68" s="77"/>
      <c r="C68" s="11"/>
      <c r="D68" s="11"/>
      <c r="E68" s="52"/>
      <c r="F68" s="52"/>
      <c r="G68" s="53"/>
      <c r="H68" s="54"/>
      <c r="I68" s="53"/>
      <c r="J68" s="11"/>
      <c r="K68" s="52">
        <f t="shared" si="5"/>
        <v>0</v>
      </c>
      <c r="L68" s="61"/>
    </row>
    <row r="69" spans="1:12" x14ac:dyDescent="0.4">
      <c r="A69" s="273"/>
      <c r="B69" s="77"/>
      <c r="C69" s="11"/>
      <c r="D69" s="11"/>
      <c r="E69" s="52"/>
      <c r="F69" s="52"/>
      <c r="G69" s="53"/>
      <c r="H69" s="54"/>
      <c r="I69" s="53"/>
      <c r="J69" s="11"/>
      <c r="K69" s="52">
        <f t="shared" si="5"/>
        <v>0</v>
      </c>
      <c r="L69" s="61"/>
    </row>
    <row r="70" spans="1:12" ht="15" customHeight="1" x14ac:dyDescent="0.4">
      <c r="A70" s="252" t="s">
        <v>21</v>
      </c>
      <c r="B70" s="253"/>
      <c r="C70" s="253"/>
      <c r="D70" s="253"/>
      <c r="E70" s="253"/>
      <c r="F70" s="253"/>
      <c r="G70" s="253"/>
      <c r="H70" s="253"/>
      <c r="I70" s="253"/>
      <c r="J70" s="254"/>
      <c r="K70" s="55">
        <f>SUM(K68:K69)</f>
        <v>0</v>
      </c>
      <c r="L70" s="56"/>
    </row>
    <row r="71" spans="1:12" ht="16.5" customHeight="1" x14ac:dyDescent="0.4">
      <c r="A71" s="255" t="s">
        <v>57</v>
      </c>
      <c r="B71" s="82" t="s">
        <v>46</v>
      </c>
      <c r="C71" s="257" t="s">
        <v>47</v>
      </c>
      <c r="D71" s="258"/>
      <c r="E71" s="259"/>
      <c r="F71" s="259"/>
      <c r="G71" s="259"/>
      <c r="H71" s="259"/>
      <c r="I71" s="259"/>
      <c r="J71" s="259"/>
      <c r="K71" s="259"/>
      <c r="L71" s="89"/>
    </row>
    <row r="72" spans="1:12" x14ac:dyDescent="0.4">
      <c r="A72" s="256"/>
      <c r="B72" s="260" t="s">
        <v>100</v>
      </c>
      <c r="C72" s="263" t="s">
        <v>101</v>
      </c>
      <c r="D72" s="264"/>
      <c r="E72" s="90">
        <v>2</v>
      </c>
      <c r="F72" s="91" t="s">
        <v>93</v>
      </c>
      <c r="G72" s="92">
        <v>35</v>
      </c>
      <c r="H72" s="93" t="s">
        <v>73</v>
      </c>
      <c r="I72" s="94">
        <v>300</v>
      </c>
      <c r="J72" s="35" t="s">
        <v>78</v>
      </c>
      <c r="K72" s="64">
        <f t="shared" ref="K72:K79" si="7">E72*G72*I72</f>
        <v>21000</v>
      </c>
      <c r="L72" s="89"/>
    </row>
    <row r="73" spans="1:12" x14ac:dyDescent="0.4">
      <c r="A73" s="256"/>
      <c r="B73" s="261"/>
      <c r="C73" s="265"/>
      <c r="D73" s="266"/>
      <c r="E73" s="90">
        <v>4</v>
      </c>
      <c r="F73" s="91" t="s">
        <v>93</v>
      </c>
      <c r="G73" s="92">
        <v>35</v>
      </c>
      <c r="H73" s="93" t="s">
        <v>73</v>
      </c>
      <c r="I73" s="94">
        <v>150</v>
      </c>
      <c r="J73" s="35" t="s">
        <v>78</v>
      </c>
      <c r="K73" s="64">
        <f t="shared" si="7"/>
        <v>21000</v>
      </c>
      <c r="L73" s="89"/>
    </row>
    <row r="74" spans="1:12" x14ac:dyDescent="0.4">
      <c r="A74" s="256"/>
      <c r="B74" s="262"/>
      <c r="C74" s="267" t="s">
        <v>102</v>
      </c>
      <c r="D74" s="268"/>
      <c r="E74" s="58">
        <v>1</v>
      </c>
      <c r="F74" s="52" t="s">
        <v>86</v>
      </c>
      <c r="G74" s="53">
        <v>1</v>
      </c>
      <c r="H74" s="54" t="s">
        <v>88</v>
      </c>
      <c r="I74" s="63">
        <v>15000</v>
      </c>
      <c r="J74" s="11" t="s">
        <v>78</v>
      </c>
      <c r="K74" s="95">
        <f t="shared" si="7"/>
        <v>15000</v>
      </c>
      <c r="L74" s="89" t="s">
        <v>103</v>
      </c>
    </row>
    <row r="75" spans="1:12" x14ac:dyDescent="0.4">
      <c r="A75" s="256"/>
      <c r="B75" s="96" t="s">
        <v>106</v>
      </c>
      <c r="C75" s="267" t="s">
        <v>206</v>
      </c>
      <c r="D75" s="268"/>
      <c r="E75" s="90">
        <v>10</v>
      </c>
      <c r="F75" s="91" t="s">
        <v>92</v>
      </c>
      <c r="G75" s="92">
        <v>7</v>
      </c>
      <c r="H75" s="93" t="s">
        <v>79</v>
      </c>
      <c r="I75" s="94">
        <v>500</v>
      </c>
      <c r="J75" s="97" t="s">
        <v>78</v>
      </c>
      <c r="K75" s="64">
        <f t="shared" si="7"/>
        <v>35000</v>
      </c>
      <c r="L75" s="89" t="s">
        <v>104</v>
      </c>
    </row>
    <row r="76" spans="1:12" x14ac:dyDescent="0.4">
      <c r="A76" s="256"/>
      <c r="B76" s="96" t="s">
        <v>107</v>
      </c>
      <c r="C76" s="269" t="s">
        <v>105</v>
      </c>
      <c r="D76" s="268"/>
      <c r="E76" s="90">
        <v>10</v>
      </c>
      <c r="F76" s="91" t="s">
        <v>93</v>
      </c>
      <c r="G76" s="92">
        <v>1</v>
      </c>
      <c r="H76" s="93" t="s">
        <v>89</v>
      </c>
      <c r="I76" s="94">
        <v>2973</v>
      </c>
      <c r="J76" s="97" t="s">
        <v>78</v>
      </c>
      <c r="K76" s="64">
        <f t="shared" si="7"/>
        <v>29730</v>
      </c>
      <c r="L76" s="89" t="s">
        <v>207</v>
      </c>
    </row>
    <row r="77" spans="1:12" x14ac:dyDescent="0.4">
      <c r="A77" s="256"/>
      <c r="B77" s="96" t="s">
        <v>108</v>
      </c>
      <c r="C77" s="267" t="s">
        <v>208</v>
      </c>
      <c r="D77" s="268"/>
      <c r="E77" s="90">
        <v>5</v>
      </c>
      <c r="F77" s="91" t="s">
        <v>92</v>
      </c>
      <c r="G77" s="92">
        <v>7</v>
      </c>
      <c r="H77" s="93" t="s">
        <v>79</v>
      </c>
      <c r="I77" s="94">
        <v>500</v>
      </c>
      <c r="J77" s="97" t="s">
        <v>78</v>
      </c>
      <c r="K77" s="64">
        <f t="shared" si="7"/>
        <v>17500</v>
      </c>
      <c r="L77" s="89" t="s">
        <v>104</v>
      </c>
    </row>
    <row r="78" spans="1:12" x14ac:dyDescent="0.4">
      <c r="A78" s="256"/>
      <c r="B78" s="96" t="s">
        <v>110</v>
      </c>
      <c r="C78" s="269" t="s">
        <v>111</v>
      </c>
      <c r="D78" s="268"/>
      <c r="E78" s="90">
        <v>5</v>
      </c>
      <c r="F78" s="91" t="s">
        <v>92</v>
      </c>
      <c r="G78" s="92">
        <v>1</v>
      </c>
      <c r="H78" s="93" t="s">
        <v>89</v>
      </c>
      <c r="I78" s="94">
        <v>2973</v>
      </c>
      <c r="J78" s="97" t="s">
        <v>78</v>
      </c>
      <c r="K78" s="64">
        <f t="shared" si="7"/>
        <v>14865</v>
      </c>
      <c r="L78" s="89" t="s">
        <v>207</v>
      </c>
    </row>
    <row r="79" spans="1:12" x14ac:dyDescent="0.4">
      <c r="A79" s="256"/>
      <c r="B79" s="96" t="s">
        <v>109</v>
      </c>
      <c r="C79" s="267" t="s">
        <v>209</v>
      </c>
      <c r="D79" s="268"/>
      <c r="E79" s="90">
        <v>20</v>
      </c>
      <c r="F79" s="91" t="s">
        <v>92</v>
      </c>
      <c r="G79" s="92">
        <v>2</v>
      </c>
      <c r="H79" s="93" t="s">
        <v>79</v>
      </c>
      <c r="I79" s="94">
        <v>450</v>
      </c>
      <c r="J79" s="97" t="s">
        <v>78</v>
      </c>
      <c r="K79" s="64">
        <f t="shared" si="7"/>
        <v>18000</v>
      </c>
      <c r="L79" s="89" t="s">
        <v>112</v>
      </c>
    </row>
    <row r="80" spans="1:12" ht="15" customHeight="1" x14ac:dyDescent="0.4">
      <c r="A80" s="252" t="s">
        <v>23</v>
      </c>
      <c r="B80" s="253"/>
      <c r="C80" s="253"/>
      <c r="D80" s="253"/>
      <c r="E80" s="253"/>
      <c r="F80" s="253"/>
      <c r="G80" s="253"/>
      <c r="H80" s="253"/>
      <c r="I80" s="253"/>
      <c r="J80" s="254"/>
      <c r="K80" s="55">
        <f>SUM(K72:K79)</f>
        <v>172095</v>
      </c>
      <c r="L80" s="56"/>
    </row>
    <row r="81" spans="1:12" x14ac:dyDescent="0.4">
      <c r="A81" s="250" t="s">
        <v>64</v>
      </c>
      <c r="B81" s="251"/>
      <c r="C81" s="251"/>
      <c r="D81" s="251"/>
      <c r="E81" s="251"/>
      <c r="F81" s="251"/>
      <c r="G81" s="251"/>
      <c r="H81" s="251"/>
      <c r="I81" s="251"/>
      <c r="J81" s="251"/>
      <c r="K81" s="98">
        <f>SUM(K9,K21,K33,K39,K43,K58,K62,K66,K70,K80)</f>
        <v>11991995</v>
      </c>
      <c r="L81" s="99" t="s">
        <v>63</v>
      </c>
    </row>
    <row r="82" spans="1:12" x14ac:dyDescent="0.4">
      <c r="A82" s="270" t="s">
        <v>98</v>
      </c>
      <c r="B82" s="271"/>
      <c r="C82" s="271"/>
      <c r="D82" s="271"/>
      <c r="E82" s="271"/>
      <c r="F82" s="271"/>
      <c r="G82" s="271"/>
      <c r="H82" s="271"/>
      <c r="I82" s="271"/>
      <c r="J82" s="272"/>
      <c r="K82" s="100">
        <v>0.05</v>
      </c>
      <c r="L82" s="101" t="s">
        <v>75</v>
      </c>
    </row>
    <row r="83" spans="1:12" x14ac:dyDescent="0.4">
      <c r="A83" s="250" t="s">
        <v>113</v>
      </c>
      <c r="B83" s="251"/>
      <c r="C83" s="251"/>
      <c r="D83" s="251"/>
      <c r="E83" s="251"/>
      <c r="F83" s="251"/>
      <c r="G83" s="251"/>
      <c r="H83" s="251"/>
      <c r="I83" s="251"/>
      <c r="J83" s="251"/>
      <c r="K83" s="98">
        <f>K81*K82</f>
        <v>599599.75</v>
      </c>
      <c r="L83" s="102"/>
    </row>
    <row r="84" spans="1:12" x14ac:dyDescent="0.4">
      <c r="A84" s="242" t="s">
        <v>65</v>
      </c>
      <c r="B84" s="243"/>
      <c r="C84" s="243"/>
      <c r="D84" s="243"/>
      <c r="E84" s="243"/>
      <c r="F84" s="243"/>
      <c r="G84" s="243"/>
      <c r="H84" s="243"/>
      <c r="I84" s="243"/>
      <c r="J84" s="244"/>
      <c r="K84" s="98" t="s">
        <v>91</v>
      </c>
      <c r="L84" s="103"/>
    </row>
    <row r="85" spans="1:12" ht="18" customHeight="1" x14ac:dyDescent="0.4">
      <c r="A85" s="242" t="s">
        <v>58</v>
      </c>
      <c r="B85" s="243"/>
      <c r="C85" s="243"/>
      <c r="D85" s="243"/>
      <c r="E85" s="243"/>
      <c r="F85" s="243"/>
      <c r="G85" s="243"/>
      <c r="H85" s="243"/>
      <c r="I85" s="243"/>
      <c r="J85" s="244"/>
      <c r="K85" s="104">
        <v>0.06</v>
      </c>
      <c r="L85" s="105"/>
    </row>
    <row r="86" spans="1:12" ht="18" customHeight="1" x14ac:dyDescent="0.4">
      <c r="A86" s="242" t="s">
        <v>114</v>
      </c>
      <c r="B86" s="243"/>
      <c r="C86" s="243"/>
      <c r="D86" s="243"/>
      <c r="E86" s="243"/>
      <c r="F86" s="243"/>
      <c r="G86" s="243"/>
      <c r="H86" s="243"/>
      <c r="I86" s="243"/>
      <c r="J86" s="244"/>
      <c r="K86" s="98">
        <f>(K81+K83)*6%</f>
        <v>755495.68499999994</v>
      </c>
      <c r="L86" s="105"/>
    </row>
    <row r="87" spans="1:12" ht="19.5" customHeight="1" thickBot="1" x14ac:dyDescent="0.45">
      <c r="A87" s="245" t="s">
        <v>26</v>
      </c>
      <c r="B87" s="246"/>
      <c r="C87" s="246"/>
      <c r="D87" s="246"/>
      <c r="E87" s="246"/>
      <c r="F87" s="246"/>
      <c r="G87" s="246"/>
      <c r="H87" s="246"/>
      <c r="I87" s="246"/>
      <c r="J87" s="246"/>
      <c r="K87" s="106">
        <f>K81+K83+K86</f>
        <v>13347090.435000001</v>
      </c>
      <c r="L87" s="107"/>
    </row>
    <row r="88" spans="1:12" ht="96.75" customHeight="1" thickBot="1" x14ac:dyDescent="0.45">
      <c r="A88" s="247" t="s">
        <v>32</v>
      </c>
      <c r="B88" s="248"/>
      <c r="C88" s="248"/>
      <c r="D88" s="248"/>
      <c r="E88" s="248"/>
      <c r="F88" s="248"/>
      <c r="G88" s="248"/>
      <c r="H88" s="248"/>
      <c r="I88" s="248"/>
      <c r="J88" s="248"/>
      <c r="K88" s="248"/>
      <c r="L88" s="249"/>
    </row>
    <row r="89" spans="1:12" x14ac:dyDescent="0.4">
      <c r="A89" s="108"/>
      <c r="B89" s="109"/>
      <c r="C89" s="109"/>
      <c r="D89" s="109"/>
      <c r="E89" s="110"/>
      <c r="F89" s="110"/>
      <c r="G89" s="111"/>
      <c r="H89" s="110"/>
      <c r="I89" s="110"/>
      <c r="J89" s="109"/>
      <c r="K89" s="110"/>
      <c r="L89" s="112"/>
    </row>
    <row r="90" spans="1:12" x14ac:dyDescent="0.4">
      <c r="A90" s="108"/>
      <c r="B90" s="109"/>
      <c r="C90" s="109"/>
      <c r="D90" s="109"/>
      <c r="E90" s="110"/>
      <c r="F90" s="110"/>
      <c r="G90" s="111"/>
      <c r="H90" s="110"/>
      <c r="I90" s="110"/>
      <c r="J90" s="109"/>
      <c r="K90" s="110"/>
      <c r="L90" s="112"/>
    </row>
    <row r="91" spans="1:12" x14ac:dyDescent="0.4">
      <c r="A91" s="108"/>
      <c r="B91" s="109"/>
      <c r="C91" s="109"/>
      <c r="D91" s="109"/>
      <c r="E91" s="110"/>
      <c r="F91" s="110"/>
      <c r="G91" s="111"/>
      <c r="H91" s="110"/>
      <c r="I91" s="110"/>
      <c r="J91" s="109"/>
      <c r="K91" s="110"/>
      <c r="L91" s="112"/>
    </row>
    <row r="92" spans="1:12" x14ac:dyDescent="0.4">
      <c r="A92" s="108"/>
      <c r="B92" s="109"/>
      <c r="C92" s="109"/>
      <c r="D92" s="109"/>
      <c r="E92" s="110"/>
      <c r="F92" s="110"/>
      <c r="G92" s="111"/>
      <c r="H92" s="110"/>
      <c r="I92" s="110"/>
      <c r="J92" s="109"/>
      <c r="K92" s="110"/>
      <c r="L92" s="112"/>
    </row>
    <row r="93" spans="1:12" x14ac:dyDescent="0.4">
      <c r="A93" s="108"/>
      <c r="B93" s="109"/>
      <c r="C93" s="109"/>
      <c r="D93" s="109"/>
      <c r="E93" s="110"/>
      <c r="F93" s="110"/>
      <c r="G93" s="111"/>
      <c r="H93" s="110"/>
      <c r="I93" s="110"/>
      <c r="J93" s="109"/>
      <c r="K93" s="110"/>
      <c r="L93" s="112"/>
    </row>
    <row r="94" spans="1:12" x14ac:dyDescent="0.4">
      <c r="A94" s="108"/>
      <c r="B94" s="109"/>
      <c r="C94" s="109"/>
      <c r="D94" s="109"/>
      <c r="E94" s="110"/>
      <c r="F94" s="110"/>
      <c r="G94" s="111"/>
      <c r="H94" s="110"/>
      <c r="I94" s="110"/>
      <c r="J94" s="109"/>
      <c r="K94" s="110"/>
      <c r="L94" s="112"/>
    </row>
    <row r="95" spans="1:12" x14ac:dyDescent="0.4">
      <c r="A95" s="108"/>
      <c r="B95" s="109"/>
      <c r="C95" s="109"/>
      <c r="D95" s="109"/>
      <c r="E95" s="110"/>
      <c r="F95" s="110"/>
      <c r="G95" s="111"/>
      <c r="H95" s="110"/>
      <c r="I95" s="110"/>
      <c r="J95" s="109"/>
      <c r="K95" s="110"/>
      <c r="L95" s="112"/>
    </row>
    <row r="96" spans="1:12" x14ac:dyDescent="0.4">
      <c r="A96" s="108"/>
      <c r="B96" s="109"/>
      <c r="C96" s="109"/>
      <c r="D96" s="109"/>
      <c r="E96" s="110"/>
      <c r="F96" s="110"/>
      <c r="G96" s="111"/>
      <c r="H96" s="110"/>
      <c r="I96" s="110"/>
      <c r="J96" s="109"/>
      <c r="K96" s="110"/>
      <c r="L96" s="112"/>
    </row>
    <row r="97" spans="1:12" x14ac:dyDescent="0.4">
      <c r="A97" s="109"/>
      <c r="B97" s="109"/>
      <c r="C97" s="109"/>
      <c r="D97" s="109"/>
      <c r="E97" s="110"/>
      <c r="F97" s="110"/>
      <c r="G97" s="111"/>
      <c r="H97" s="110"/>
      <c r="I97" s="110"/>
      <c r="J97" s="109"/>
      <c r="K97" s="110"/>
      <c r="L97" s="112"/>
    </row>
    <row r="98" spans="1:12" x14ac:dyDescent="0.4">
      <c r="A98" s="109"/>
      <c r="B98" s="109"/>
      <c r="C98" s="109"/>
      <c r="D98" s="109"/>
      <c r="E98" s="110"/>
      <c r="F98" s="110"/>
      <c r="G98" s="111"/>
      <c r="H98" s="110"/>
      <c r="I98" s="110"/>
      <c r="J98" s="109"/>
      <c r="K98" s="110"/>
      <c r="L98" s="112"/>
    </row>
    <row r="99" spans="1:12" x14ac:dyDescent="0.4">
      <c r="A99" s="109"/>
      <c r="B99" s="109"/>
      <c r="C99" s="109"/>
      <c r="D99" s="109"/>
      <c r="E99" s="110"/>
      <c r="F99" s="110"/>
      <c r="G99" s="111"/>
      <c r="H99" s="110"/>
      <c r="I99" s="110"/>
      <c r="J99" s="109"/>
      <c r="K99" s="110"/>
      <c r="L99" s="112"/>
    </row>
    <row r="100" spans="1:12" x14ac:dyDescent="0.4">
      <c r="A100" s="109"/>
      <c r="B100" s="109"/>
      <c r="C100" s="109"/>
      <c r="D100" s="109"/>
      <c r="E100" s="110"/>
      <c r="F100" s="110"/>
      <c r="G100" s="111"/>
      <c r="H100" s="110"/>
      <c r="I100" s="110"/>
      <c r="J100" s="109"/>
      <c r="K100" s="110"/>
      <c r="L100" s="112"/>
    </row>
  </sheetData>
  <dataConsolidate/>
  <mergeCells count="67">
    <mergeCell ref="A9:J9"/>
    <mergeCell ref="A1:L1"/>
    <mergeCell ref="A2:B2"/>
    <mergeCell ref="C2:D2"/>
    <mergeCell ref="E2:G2"/>
    <mergeCell ref="H2:L2"/>
    <mergeCell ref="A3:B3"/>
    <mergeCell ref="C3:D3"/>
    <mergeCell ref="E3:G3"/>
    <mergeCell ref="H3:L3"/>
    <mergeCell ref="E4:G4"/>
    <mergeCell ref="H4:L4"/>
    <mergeCell ref="C5:D5"/>
    <mergeCell ref="A6:A8"/>
    <mergeCell ref="E6:K6"/>
    <mergeCell ref="A43:J43"/>
    <mergeCell ref="A10:A20"/>
    <mergeCell ref="B11:B20"/>
    <mergeCell ref="A21:J21"/>
    <mergeCell ref="A22:A32"/>
    <mergeCell ref="B24:B27"/>
    <mergeCell ref="A33:J33"/>
    <mergeCell ref="A34:A38"/>
    <mergeCell ref="E34:K34"/>
    <mergeCell ref="A39:J39"/>
    <mergeCell ref="A40:A42"/>
    <mergeCell ref="E40:K40"/>
    <mergeCell ref="A44:A57"/>
    <mergeCell ref="E44:K44"/>
    <mergeCell ref="B45:B50"/>
    <mergeCell ref="C55:D55"/>
    <mergeCell ref="C56:D56"/>
    <mergeCell ref="C57:D57"/>
    <mergeCell ref="A67:A69"/>
    <mergeCell ref="E67:K67"/>
    <mergeCell ref="A58:J58"/>
    <mergeCell ref="A59:A61"/>
    <mergeCell ref="C59:D59"/>
    <mergeCell ref="E59:K59"/>
    <mergeCell ref="C60:D60"/>
    <mergeCell ref="C61:D61"/>
    <mergeCell ref="A62:J62"/>
    <mergeCell ref="A63:A65"/>
    <mergeCell ref="E63:K63"/>
    <mergeCell ref="C65:D65"/>
    <mergeCell ref="A66:J66"/>
    <mergeCell ref="A83:J83"/>
    <mergeCell ref="A70:J70"/>
    <mergeCell ref="A71:A79"/>
    <mergeCell ref="C71:D71"/>
    <mergeCell ref="E71:K71"/>
    <mergeCell ref="B72:B74"/>
    <mergeCell ref="C72:D73"/>
    <mergeCell ref="C74:D74"/>
    <mergeCell ref="C75:D75"/>
    <mergeCell ref="C76:D76"/>
    <mergeCell ref="C77:D77"/>
    <mergeCell ref="C78:D78"/>
    <mergeCell ref="C79:D79"/>
    <mergeCell ref="A80:J80"/>
    <mergeCell ref="A81:J81"/>
    <mergeCell ref="A82:J82"/>
    <mergeCell ref="A84:J84"/>
    <mergeCell ref="A85:J85"/>
    <mergeCell ref="A86:J86"/>
    <mergeCell ref="A87:J87"/>
    <mergeCell ref="A88:L88"/>
  </mergeCells>
  <phoneticPr fontId="13" type="noConversion"/>
  <dataValidations count="2">
    <dataValidation type="list" allowBlank="1" showInputMessage="1" sqref="D23:D32" xr:uid="{37AF3EF7-64C6-4013-8098-ABB5F2B716AC}">
      <formula1>#REF!</formula1>
    </dataValidation>
    <dataValidation type="list" allowBlank="1" showInputMessage="1" showErrorMessage="1" sqref="D7:D8 D45:D54 D41:D42 D64" xr:uid="{7C52AC6E-23B4-4F0B-881F-DB89BAAF352F}">
      <formula1>#REF!</formula1>
    </dataValidation>
  </dataValidations>
  <pageMargins left="0.25" right="0.25" top="0.75" bottom="0.75" header="0.3" footer="0.3"/>
  <pageSetup paperSize="9" scale="69" fitToHeight="2" orientation="landscape" horizont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活动报价-更新</vt:lpstr>
      <vt:lpstr>活动报价-投标报价0715</vt:lpstr>
    </vt:vector>
  </TitlesOfParts>
  <Company>SHS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王凤雨</cp:lastModifiedBy>
  <cp:revision>1</cp:revision>
  <cp:lastPrinted>2019-03-19T10:36:30Z</cp:lastPrinted>
  <dcterms:created xsi:type="dcterms:W3CDTF">2005-02-21T02:58:00Z</dcterms:created>
  <dcterms:modified xsi:type="dcterms:W3CDTF">2021-08-24T13:06:23Z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