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68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<sst xmlns="http://schemas.openxmlformats.org/spreadsheetml/2006/main" count="93">
  <si>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</si>
  <si>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</si>
  <si>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</si>
  <si>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</si>
  <si>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</si>
  <si>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</si>
  <si>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</si>
  <si>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</si>
  <si>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</si>
  <si>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</si>
  <si>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</si>
  <si>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</si>
  <si>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</si>
  <si>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</si>
  <si>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</si>
  <si>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</si>
  <si>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</si>
  <si>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</si>
  <si>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</si>
  <si>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</si>
  <si>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</si>
  <si>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</si>
  <si>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</si>
  <si>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</si>
  <si>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</si>
  <si>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</si>
  <si>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</si>
  <si>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</si>
  <si>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</si>
  <si>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物料采购快递费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</si>
  <si>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</si>
  <si>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</si>
  <si>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</si>
  <si>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</si>
  <si>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</si>
  <si>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</si>
  <si>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</si>
  <si>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</si>
  <si>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</si>
  <si>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</si>
  <si>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</si>
  <si>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</si>
  <si>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</si>
  <si>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</si>
  <si>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备用金，境外落地签签证费+伴手礼+当地餐费，境内零散物料采购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</si>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</sst>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8" borderId="2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I25" sqref="I25"/>
    </sheetView>
  </sheetViews>
  <sheetFormatPr defaultColWidth="9" defaultRowHeight="21" customHeight="1"/>
  <cols>
    <col min="1" max="1" width="9" style="52"/>
    <col min="2" max="2" width="16.75" customWidth="1"/>
    <col min="3" max="3" width="12.375" style="53" customWidth="1"/>
    <col min="4" max="4" width="10" customWidth="1"/>
    <col min="5" max="5" width="12.875" customWidth="1"/>
    <col min="6" max="6" width="10.375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/>
      <c r="D8" s="65">
        <v>1</v>
      </c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>
        <v>1</v>
      </c>
      <c r="E22" s="64">
        <f t="shared" si="2"/>
        <v>10000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1</v>
      </c>
      <c r="E24" s="68">
        <f t="shared" si="6"/>
        <v>10000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11400</v>
      </c>
      <c r="D25" s="69">
        <v>1</v>
      </c>
      <c r="E25" s="71">
        <f t="shared" si="2"/>
        <v>11400</v>
      </c>
      <c r="F25" s="64">
        <v>7099.1</v>
      </c>
      <c r="G25" s="64">
        <v>0</v>
      </c>
      <c r="H25" s="64">
        <f t="shared" si="0"/>
        <v>7099.1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768</v>
      </c>
      <c r="G26" s="64">
        <v>0</v>
      </c>
      <c r="H26" s="64">
        <f t="shared" ref="H26" si="8">F26+G26</f>
        <v>768</v>
      </c>
      <c r="I26" s="85" t="s">
        <v>29</v>
      </c>
      <c r="J26" s="87"/>
    </row>
    <row r="27" s="51" customFormat="1" customHeight="1" spans="1:10">
      <c r="A27" s="66"/>
      <c r="B27" s="67" t="s">
        <v>30</v>
      </c>
      <c r="C27" s="68">
        <f>SUM(C25)</f>
        <v>11400</v>
      </c>
      <c r="D27" s="68">
        <f t="shared" ref="D27:E27" si="9">SUM(D25)</f>
        <v>1</v>
      </c>
      <c r="E27" s="68">
        <f t="shared" si="9"/>
        <v>11400</v>
      </c>
      <c r="F27" s="68">
        <f>SUM(F25:F26)</f>
        <v>7867.1</v>
      </c>
      <c r="G27" s="68">
        <f>SUM(G25:G26)</f>
        <v>0</v>
      </c>
      <c r="H27" s="68">
        <f t="shared" ref="H27" si="10">SUM(H25:H26)</f>
        <v>7867.1</v>
      </c>
      <c r="I27" s="88"/>
      <c r="J27" s="89"/>
    </row>
    <row r="28" customHeight="1" spans="1:10">
      <c r="A28" s="62">
        <v>6</v>
      </c>
      <c r="B28" s="63" t="s">
        <v>31</v>
      </c>
      <c r="C28" s="64">
        <v>0</v>
      </c>
      <c r="D28" s="65"/>
      <c r="E28" s="64">
        <f t="shared" si="2"/>
        <v>0</v>
      </c>
      <c r="F28" s="64"/>
      <c r="G28" s="64"/>
      <c r="H28" s="64">
        <f t="shared" si="0"/>
        <v>0</v>
      </c>
      <c r="I28" s="85" t="s">
        <v>32</v>
      </c>
      <c r="J28" s="86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37</v>
      </c>
      <c r="C38" s="64">
        <v>500</v>
      </c>
      <c r="D38" s="65">
        <v>1</v>
      </c>
      <c r="E38" s="64">
        <f t="shared" si="2"/>
        <v>500</v>
      </c>
      <c r="F38" s="64">
        <v>196</v>
      </c>
      <c r="G38" s="64">
        <v>0</v>
      </c>
      <c r="H38" s="64">
        <f t="shared" si="0"/>
        <v>196</v>
      </c>
      <c r="I38" s="85"/>
      <c r="J38" s="90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39</v>
      </c>
      <c r="C40" s="68">
        <f>SUM(C38)</f>
        <v>500</v>
      </c>
      <c r="D40" s="68">
        <f t="shared" ref="D40:E40" si="15">SUM(D38)</f>
        <v>1</v>
      </c>
      <c r="E40" s="68">
        <f t="shared" si="15"/>
        <v>500</v>
      </c>
      <c r="F40" s="68">
        <f>SUM(F38:F39)</f>
        <v>196</v>
      </c>
      <c r="G40" s="68">
        <f t="shared" ref="G40:H40" si="16">SUM(G38:G39)</f>
        <v>0</v>
      </c>
      <c r="H40" s="68">
        <f t="shared" si="16"/>
        <v>196</v>
      </c>
      <c r="I40" s="88"/>
      <c r="J40" s="92"/>
    </row>
    <row r="41" customHeight="1" spans="1:10">
      <c r="A41" s="62">
        <v>9</v>
      </c>
      <c r="B41" s="63" t="s">
        <v>40</v>
      </c>
      <c r="C41" s="64">
        <v>8100</v>
      </c>
      <c r="D41" s="65">
        <v>1</v>
      </c>
      <c r="E41" s="64">
        <f t="shared" si="2"/>
        <v>8100</v>
      </c>
      <c r="F41" s="64">
        <v>0</v>
      </c>
      <c r="G41" s="64">
        <v>0</v>
      </c>
      <c r="H41" s="64">
        <f t="shared" si="0"/>
        <v>0</v>
      </c>
      <c r="I41" s="85"/>
      <c r="J41" s="86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8100</v>
      </c>
      <c r="D44" s="68">
        <f t="shared" ref="D44:E44" si="17">SUM(D41)</f>
        <v>1</v>
      </c>
      <c r="E44" s="68">
        <f t="shared" si="17"/>
        <v>8100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/>
      <c r="D45" s="65">
        <v>1</v>
      </c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6" t="s">
        <v>44</v>
      </c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7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7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7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7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7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7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8"/>
    </row>
    <row r="53" customHeight="1" spans="1:10">
      <c r="A53" s="66"/>
      <c r="B53" s="67" t="s">
        <v>46</v>
      </c>
      <c r="C53" s="68">
        <f>SUM(C52,C44,C40,C37,C32,C27,C24,C21,C16,C13)</f>
        <v>30000</v>
      </c>
      <c r="D53" s="68">
        <f t="shared" ref="D53:H53" si="22">SUM(D52,D44,D40,D37,D32,D27,D24,D21,D16,D13)</f>
        <v>6</v>
      </c>
      <c r="E53" s="68">
        <f t="shared" si="22"/>
        <v>30000</v>
      </c>
      <c r="F53" s="68">
        <f t="shared" si="22"/>
        <v>8063.1</v>
      </c>
      <c r="G53" s="68">
        <f t="shared" si="22"/>
        <v>0</v>
      </c>
      <c r="H53" s="68">
        <f t="shared" si="22"/>
        <v>8063.1</v>
      </c>
      <c r="I53" s="88"/>
      <c r="J53" s="99"/>
    </row>
    <row r="57" customHeight="1" spans="1:9">
      <c r="A57" s="76" t="s">
        <v>47</v>
      </c>
      <c r="B57" s="77"/>
      <c r="C57" s="78" t="s">
        <v>48</v>
      </c>
      <c r="D57" s="78"/>
      <c r="E57" s="78" t="s">
        <v>49</v>
      </c>
      <c r="F57" s="78"/>
      <c r="G57" s="78" t="s">
        <v>50</v>
      </c>
      <c r="H57" s="78"/>
      <c r="I57" s="100" t="s">
        <v>51</v>
      </c>
    </row>
    <row r="58" customHeight="1" spans="1:9">
      <c r="A58" s="79">
        <f>E53</f>
        <v>30000</v>
      </c>
      <c r="B58" s="80"/>
      <c r="C58" s="80">
        <f>H53</f>
        <v>8063.1</v>
      </c>
      <c r="D58" s="80"/>
      <c r="E58" s="80">
        <f>F53</f>
        <v>8063.1</v>
      </c>
      <c r="F58" s="80"/>
      <c r="G58" s="80">
        <f>G53</f>
        <v>0</v>
      </c>
      <c r="H58" s="80"/>
      <c r="I58" s="101">
        <f>A58-C58</f>
        <v>21936.9</v>
      </c>
    </row>
    <row r="60" customHeight="1" spans="1:9">
      <c r="A60" s="81" t="s">
        <v>52</v>
      </c>
      <c r="B60" s="82" t="s">
        <v>53</v>
      </c>
      <c r="C60" s="83" t="s">
        <v>54</v>
      </c>
      <c r="D60" s="81"/>
      <c r="E60" s="81" t="s">
        <v>55</v>
      </c>
      <c r="F60" s="81"/>
      <c r="G60" s="81" t="s">
        <v>56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58</v>
      </c>
      <c r="E5" s="6"/>
      <c r="F5" s="7" t="s">
        <v>53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43022</v>
      </c>
      <c r="G7" s="11"/>
      <c r="H7" s="10" t="s">
        <v>66</v>
      </c>
      <c r="I7" s="38"/>
      <c r="J7" s="12">
        <v>43239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159</v>
      </c>
      <c r="H11" s="26">
        <v>159</v>
      </c>
      <c r="I11" s="41"/>
      <c r="J11" s="42"/>
      <c r="K11" s="43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80</v>
      </c>
    </row>
    <row r="14" ht="20.1" customHeight="1" spans="2:11">
      <c r="B14" s="23">
        <v>4</v>
      </c>
      <c r="C14" s="24"/>
      <c r="D14" s="27"/>
      <c r="E14" s="23" t="s">
        <v>81</v>
      </c>
      <c r="F14" s="24"/>
      <c r="G14" s="26">
        <v>0</v>
      </c>
      <c r="H14" s="26"/>
      <c r="I14" s="41"/>
      <c r="J14" s="42"/>
      <c r="K14" s="43" t="s">
        <v>82</v>
      </c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159</v>
      </c>
      <c r="H18" s="31">
        <f>SUM(H11:H17)</f>
        <v>159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v>159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159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 t="s">
        <v>53</v>
      </c>
      <c r="E23" s="17"/>
      <c r="F23" s="17" t="s">
        <v>54</v>
      </c>
      <c r="G23" s="17" t="s">
        <v>86</v>
      </c>
      <c r="H23" s="17"/>
      <c r="I23" s="17"/>
      <c r="J23" s="17" t="s">
        <v>56</v>
      </c>
      <c r="K23" s="17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6"/>
    </row>
    <row r="29" ht="20.1" customHeight="1" spans="2:11">
      <c r="B29" s="8"/>
      <c r="C29" s="9"/>
      <c r="D29" s="10" t="s">
        <v>61</v>
      </c>
      <c r="E29" s="10"/>
      <c r="F29" s="11"/>
      <c r="G29" s="11"/>
      <c r="H29" s="10" t="s">
        <v>63</v>
      </c>
      <c r="I29" s="9"/>
      <c r="J29" s="11"/>
      <c r="K29" s="37"/>
    </row>
    <row r="30" ht="20.1" customHeight="1" spans="2:11">
      <c r="B30" s="8"/>
      <c r="C30" s="9"/>
      <c r="D30" s="10" t="s">
        <v>65</v>
      </c>
      <c r="E30" s="10"/>
      <c r="F30" s="11"/>
      <c r="G30" s="11"/>
      <c r="H30" s="10" t="s">
        <v>66</v>
      </c>
      <c r="I30" s="38"/>
      <c r="J30" s="12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73</v>
      </c>
    </row>
    <row r="34" ht="20.1" customHeight="1" spans="2:11">
      <c r="B34" s="28">
        <v>1</v>
      </c>
      <c r="C34" s="28"/>
      <c r="D34" s="34" t="s">
        <v>92</v>
      </c>
      <c r="E34" s="28"/>
      <c r="F34" s="28"/>
      <c r="G34" s="26"/>
      <c r="H34" s="26">
        <v>2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 t="s">
        <v>92</v>
      </c>
      <c r="E35" s="28"/>
      <c r="F35" s="28"/>
      <c r="G35" s="26"/>
      <c r="H35" s="26">
        <v>5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54</v>
      </c>
      <c r="G38" s="17" t="s">
        <v>86</v>
      </c>
      <c r="H38" s="17"/>
      <c r="I38" s="17"/>
      <c r="J38" s="17" t="s">
        <v>56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2018-07-11T13:47:52Z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