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最终提交结算\"/>
    </mc:Choice>
  </mc:AlternateContent>
  <bookViews>
    <workbookView xWindow="-120" yWindow="-120" windowWidth="20730" windowHeight="11160"/>
  </bookViews>
  <sheets>
    <sheet name="结算单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" l="1"/>
  <c r="H30" i="2"/>
  <c r="G33" i="2"/>
  <c r="H33" i="2"/>
  <c r="H34" i="2"/>
  <c r="D46" i="2"/>
  <c r="H46" i="2"/>
  <c r="H24" i="2"/>
  <c r="H23" i="2"/>
  <c r="H22" i="2"/>
  <c r="H20" i="2"/>
  <c r="H21" i="2"/>
  <c r="H28" i="2"/>
  <c r="H38" i="2"/>
  <c r="H37" i="2"/>
  <c r="H39" i="2"/>
  <c r="H29" i="2"/>
  <c r="H42" i="2"/>
  <c r="H43" i="2"/>
  <c r="H8" i="2"/>
  <c r="H9" i="2"/>
  <c r="H12" i="2"/>
  <c r="H13" i="2"/>
  <c r="H16" i="2"/>
  <c r="H17" i="2"/>
  <c r="H47" i="2"/>
</calcChain>
</file>

<file path=xl/sharedStrings.xml><?xml version="1.0" encoding="utf-8"?>
<sst xmlns="http://schemas.openxmlformats.org/spreadsheetml/2006/main" count="157" uniqueCount="108">
  <si>
    <t>备注：</t>
  </si>
  <si>
    <t>A</t>
  </si>
  <si>
    <t>A-1</t>
  </si>
  <si>
    <t>间/晚</t>
  </si>
  <si>
    <t>合计</t>
  </si>
  <si>
    <t>B</t>
  </si>
  <si>
    <t>B-1</t>
  </si>
  <si>
    <t>人</t>
  </si>
  <si>
    <t>C</t>
  </si>
  <si>
    <t>D</t>
  </si>
  <si>
    <t>E</t>
  </si>
  <si>
    <t>E-1</t>
  </si>
  <si>
    <t>F</t>
  </si>
  <si>
    <t>F-1</t>
  </si>
  <si>
    <t>G</t>
  </si>
  <si>
    <t>G-2</t>
  </si>
  <si>
    <t>H</t>
  </si>
  <si>
    <t>H1</t>
  </si>
  <si>
    <t>经济舱（国内）</t>
  </si>
  <si>
    <t>J</t>
  </si>
  <si>
    <t>税金</t>
  </si>
  <si>
    <t>J-1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</si>
  <si>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</si>
  <si>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用餐</t>
    <phoneticPr fontId="23" type="noConversion"/>
  </si>
  <si>
    <t>辆/趟</t>
    <phoneticPr fontId="23" type="noConversion"/>
  </si>
  <si>
    <t>人/天</t>
    <phoneticPr fontId="23" type="noConversion"/>
  </si>
  <si>
    <t>次</t>
    <phoneticPr fontId="23" type="noConversion"/>
  </si>
  <si>
    <t>C-1</t>
    <phoneticPr fontId="23" type="noConversion"/>
  </si>
  <si>
    <t>间/晚</t>
    <phoneticPr fontId="23" type="noConversion"/>
  </si>
  <si>
    <t>次</t>
    <phoneticPr fontId="23" type="noConversion"/>
  </si>
  <si>
    <t>G-1</t>
    <phoneticPr fontId="23" type="noConversion"/>
  </si>
  <si>
    <t>部/次</t>
    <phoneticPr fontId="23" type="noConversion"/>
  </si>
  <si>
    <t>全陪</t>
    <phoneticPr fontId="23" type="noConversion"/>
  </si>
  <si>
    <t>项/次</t>
    <phoneticPr fontId="23" type="noConversion"/>
  </si>
  <si>
    <t>小时/次</t>
    <phoneticPr fontId="23" type="noConversion"/>
  </si>
  <si>
    <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User department fill out the blue area. Supplier fill out the yellow area.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、请严格按照本报价格式填写报价，每项最后可根据具体的活动方案调整和细化每项内容，并逐行增加所涉及的费用明细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 xml:space="preserve"> Items are to be modified in regard to requirements of each specific project, please make sure not to change the format of this template and double check the computational fomula.</t>
    </r>
    <phoneticPr fontId="23" type="noConversion"/>
  </si>
  <si>
    <t>酒店 Hotel</t>
    <phoneticPr fontId="23" type="noConversion"/>
  </si>
  <si>
    <t>Quotation 报价</t>
    <phoneticPr fontId="23" type="noConversion"/>
  </si>
  <si>
    <t>Item 项目</t>
    <phoneticPr fontId="23" type="noConversion"/>
  </si>
  <si>
    <t>序号 No.</t>
    <phoneticPr fontId="15" type="noConversion"/>
  </si>
  <si>
    <t>Item 项目</t>
    <phoneticPr fontId="15" type="noConversion"/>
  </si>
  <si>
    <t>Detail 内容</t>
    <phoneticPr fontId="15" type="noConversion"/>
  </si>
  <si>
    <t>人数 Quantity</t>
    <phoneticPr fontId="15" type="noConversion"/>
  </si>
  <si>
    <t>次   Time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</si>
  <si>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</si>
  <si>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</si>
  <si>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</si>
  <si>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备注  Remark</t>
    <phoneticPr fontId="15" type="noConversion"/>
  </si>
  <si>
    <t>序号 No.</t>
    <phoneticPr fontId="15" type="noConversion"/>
  </si>
  <si>
    <t>人数 Quantity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</si>
  <si>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</si>
  <si>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</si>
  <si>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</si>
  <si>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Item 项目</t>
    <phoneticPr fontId="15" type="noConversion"/>
  </si>
  <si>
    <t>数量 Room</t>
    <phoneticPr fontId="15" type="noConversion"/>
  </si>
  <si>
    <t>间夜   Day</t>
    <phoneticPr fontId="15" type="noConversion"/>
  </si>
  <si>
    <t>交通 Transportation</t>
    <phoneticPr fontId="23" type="noConversion"/>
  </si>
  <si>
    <t>数量Quantity</t>
    <phoneticPr fontId="15" type="noConversion"/>
  </si>
  <si>
    <t>Item 项目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</si>
  <si>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</si>
  <si>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</si>
  <si>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活动费用 Event</t>
    <phoneticPr fontId="23" type="noConversion"/>
  </si>
  <si>
    <t>天数   Day</t>
    <phoneticPr fontId="15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</si>
  <si>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Local staffs</t>
    </r>
    <phoneticPr fontId="23" type="noConversion"/>
  </si>
  <si>
    <t>地陪 Local workers</t>
    <phoneticPr fontId="23" type="noConversion"/>
  </si>
  <si>
    <t>Detail 内容</t>
    <phoneticPr fontId="15" type="noConversion"/>
  </si>
  <si>
    <t>数量 Amount</t>
    <phoneticPr fontId="15" type="noConversion"/>
  </si>
  <si>
    <t xml:space="preserve">单位  Unit  </t>
    <phoneticPr fontId="15" type="noConversion"/>
  </si>
  <si>
    <t>单价（RMB）   Unit Price</t>
    <phoneticPr fontId="15" type="noConversion"/>
  </si>
  <si>
    <t>备注  Remark</t>
    <phoneticPr fontId="15" type="noConversion"/>
  </si>
  <si>
    <t>服务费 Service charge</t>
    <phoneticPr fontId="23" type="noConversion"/>
  </si>
  <si>
    <t>服务费 Service charge</t>
    <phoneticPr fontId="23" type="noConversion"/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</si>
  <si>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  Grand Total</t>
    </r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</si>
  <si>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</si>
  <si>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现场服务人员费用 Operators</t>
    <phoneticPr fontId="23" type="noConversion"/>
  </si>
  <si>
    <t>执行人员差补 Operators</t>
    <phoneticPr fontId="23" type="noConversion"/>
  </si>
  <si>
    <t>Detail 内容</t>
    <phoneticPr fontId="15" type="noConversion"/>
  </si>
  <si>
    <t>单价（RMB）   Unit Price</t>
    <phoneticPr fontId="15" type="noConversion"/>
  </si>
  <si>
    <t>小 计                            Total</t>
    <phoneticPr fontId="15" type="noConversion"/>
  </si>
  <si>
    <t>数量 Amount</t>
    <phoneticPr fontId="15" type="noConversion"/>
  </si>
  <si>
    <t>机票 Air Ticket</t>
    <phoneticPr fontId="23" type="noConversion"/>
  </si>
  <si>
    <t>Item 项目</t>
    <phoneticPr fontId="15" type="noConversion"/>
  </si>
  <si>
    <t xml:space="preserve">单位  Unit  </t>
    <phoneticPr fontId="15" type="noConversion"/>
  </si>
  <si>
    <t>税金 Tax</t>
    <phoneticPr fontId="15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</si>
  <si>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 Total cost with VAT</t>
    </r>
    <phoneticPr fontId="15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</si>
  <si>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</si>
  <si>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创意设计及策划    Creative design</t>
    <phoneticPr fontId="23" type="noConversion"/>
  </si>
  <si>
    <t>活动整体方案 策划+执行 Event design</t>
    <phoneticPr fontId="23" type="noConversion"/>
  </si>
  <si>
    <t>主形象设计 KV、延展、完稿制作 KV design</t>
    <phoneticPr fontId="23" type="noConversion"/>
  </si>
  <si>
    <t>3D设计  3D design</t>
    <phoneticPr fontId="2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</si>
  <si>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  Total</t>
    </r>
    <phoneticPr fontId="23" type="noConversion"/>
  </si>
  <si>
    <t>视频/照片制作           Video and photo production</t>
    <phoneticPr fontId="23" type="noConversion"/>
  </si>
  <si>
    <t>D-2</t>
  </si>
  <si>
    <t>D-3</t>
  </si>
  <si>
    <t>D-4</t>
  </si>
  <si>
    <t>D-5</t>
  </si>
  <si>
    <t>会议时间：2020.2.18-22    人数：500     地点：海口    供应商名称：康辉集团北京国际会议展览有限公司  联系人：郭海燕 联系电话：13810995220/guohaiyan@cct.cn</t>
    <phoneticPr fontId="23" type="noConversion"/>
  </si>
  <si>
    <t>Time：2020.2.18-22   Attendance：500   Venue：Haikou  Vendor Name：Comfort International M.I.C.E. Service Co.,Ltd  Contact Person：Guo Haiyan  Tel/Email：13810995220/guohaiyan@cct.cn</t>
    <phoneticPr fontId="23" type="noConversion"/>
  </si>
  <si>
    <t>以实际出票金额为准</t>
    <phoneticPr fontId="15" type="noConversion"/>
  </si>
  <si>
    <t>会议开场视频 Opening video</t>
    <phoneticPr fontId="23" type="noConversion"/>
  </si>
  <si>
    <t>H5邀请函、拍摄、剪辑、制作、程序开发 Wechat warm up</t>
    <phoneticPr fontId="23" type="noConversion"/>
  </si>
  <si>
    <t>房费 住宿  Hotel</t>
    <phoneticPr fontId="23" type="noConversion"/>
  </si>
  <si>
    <t>北京-海口往返 Beijing - Haikou roundtrip</t>
    <phoneticPr fontId="15" type="noConversion"/>
  </si>
  <si>
    <t>其他 Others</t>
    <phoneticPr fontId="23" type="noConversion"/>
  </si>
  <si>
    <t>已做demo</t>
    <phoneticPr fontId="15" type="noConversion"/>
  </si>
  <si>
    <t>D-1</t>
    <phoneticPr fontId="15" type="noConversion"/>
  </si>
  <si>
    <t>已制作完成，未拍摄和视频剪辑</t>
    <phoneticPr fontId="15" type="noConversion"/>
  </si>
  <si>
    <t>会议需求表及结算表格                                                                                                                                                                        Request for Quoatation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</si>
</sst>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0"/>
      <color rgb="FFFF0000"/>
      <name val="宋体"/>
      <family val="3"/>
      <charset val="134"/>
    </font>
    <font>
      <sz val="10"/>
      <name val="黑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/>
    <xf numFmtId="43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 applyBorder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2" fillId="7" borderId="0" xfId="2" applyFont="1" applyFill="1" applyBorder="1" applyAlignment="1">
      <alignment horizontal="center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5" fillId="0" borderId="0" xfId="2" applyFont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6" fillId="0" borderId="0" xfId="2" applyFont="1" applyBorder="1" applyAlignment="1">
      <alignment horizontal="center" vertical="center"/>
    </xf>
    <xf numFmtId="0" fontId="23" fillId="0" borderId="0" xfId="2" applyFont="1" applyBorder="1">
      <alignment vertical="center"/>
    </xf>
    <xf numFmtId="0" fontId="14" fillId="5" borderId="0" xfId="2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5" fillId="4" borderId="1" xfId="2" applyFont="1" applyFill="1" applyBorder="1" applyAlignment="1">
      <alignment horizontal="left" vertical="center"/>
    </xf>
    <xf numFmtId="0" fontId="15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4" fontId="23" fillId="3" borderId="1" xfId="2" applyNumberFormat="1" applyFont="1" applyFill="1" applyBorder="1">
      <alignment vertical="center"/>
    </xf>
    <xf numFmtId="0" fontId="15" fillId="4" borderId="1" xfId="2" applyFont="1" applyFill="1" applyBorder="1" applyAlignment="1">
      <alignment horizontal="left" vertical="center" wrapText="1"/>
    </xf>
    <xf numFmtId="4" fontId="27" fillId="0" borderId="1" xfId="2" applyNumberFormat="1" applyFont="1" applyFill="1" applyBorder="1">
      <alignment vertical="center"/>
    </xf>
    <xf numFmtId="0" fontId="23" fillId="0" borderId="1" xfId="2" applyFont="1" applyBorder="1">
      <alignment vertical="center"/>
    </xf>
    <xf numFmtId="0" fontId="27" fillId="0" borderId="1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4" fontId="27" fillId="3" borderId="1" xfId="2" applyNumberFormat="1" applyFont="1" applyFill="1" applyBorder="1">
      <alignment vertical="center"/>
    </xf>
    <xf numFmtId="0" fontId="25" fillId="0" borderId="0" xfId="2" applyFont="1" applyBorder="1" applyAlignment="1">
      <alignment horizontal="center" vertical="center"/>
    </xf>
    <xf numFmtId="4" fontId="23" fillId="0" borderId="1" xfId="2" applyNumberFormat="1" applyFont="1" applyFill="1" applyBorder="1">
      <alignment vertical="center"/>
    </xf>
    <xf numFmtId="0" fontId="8" fillId="4" borderId="1" xfId="2" applyFont="1" applyFill="1" applyBorder="1" applyAlignment="1">
      <alignment vertical="center" wrapText="1"/>
    </xf>
    <xf numFmtId="0" fontId="32" fillId="0" borderId="1" xfId="2" applyFont="1" applyBorder="1">
      <alignment vertical="center"/>
    </xf>
    <xf numFmtId="0" fontId="8" fillId="4" borderId="2" xfId="2" applyFont="1" applyFill="1" applyBorder="1" applyAlignment="1">
      <alignment vertical="center" wrapText="1"/>
    </xf>
    <xf numFmtId="0" fontId="7" fillId="8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8" fillId="4" borderId="1" xfId="2" applyFont="1" applyFill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</cellXfs>
  <cellStyles count="10">
    <cellStyle name="Normal_商务会议及团队差旅报价表20070807" xfId="7"/>
    <cellStyle name="常规" xfId="0" builtinId="0"/>
    <cellStyle name="常规 15" xfId="8"/>
    <cellStyle name="常规 2" xfId="1"/>
    <cellStyle name="常规 3" xfId="3"/>
    <cellStyle name="常规 5" xfId="4"/>
    <cellStyle name="常规 5 2" xfId="6"/>
    <cellStyle name="常规 8" xfId="9"/>
    <cellStyle name="常规_Sheet1 3" xfId="2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8" zoomScaleNormal="100" workbookViewId="0">
      <selection activeCell="C21" sqref="C21"/>
    </sheetView>
  </sheetViews>
  <sheetFormatPr defaultColWidth="9" defaultRowHeight="13.5"/>
  <cols>
    <col min="1" max="1" width="9" style="1"/>
    <col min="2" max="2" width="20.875" style="1" customWidth="1"/>
    <col min="3" max="3" width="53.875" style="1" bestFit="1" customWidth="1"/>
    <col min="4" max="6" width="9" style="1"/>
    <col min="7" max="7" width="17.125" style="1" customWidth="1"/>
    <col min="8" max="8" width="15" style="1" bestFit="1" customWidth="1"/>
    <col min="9" max="9" width="42.875" style="1" customWidth="1"/>
    <col min="10" max="16384" width="9" style="1"/>
  </cols>
  <sheetData>
    <row r="1" spans="1:9" ht="46.5" customHeight="1">
      <c r="A1" s="63" t="s">
        <v>107</v>
      </c>
      <c r="B1" s="64"/>
      <c r="C1" s="64"/>
      <c r="D1" s="64"/>
      <c r="E1" s="64"/>
      <c r="F1" s="64"/>
      <c r="G1" s="64"/>
      <c r="H1" s="64"/>
      <c r="I1" s="64"/>
    </row>
    <row r="2" spans="1:9" ht="21" customHeight="1">
      <c r="A2" s="65" t="s">
        <v>96</v>
      </c>
      <c r="B2" s="66"/>
      <c r="C2" s="66"/>
      <c r="D2" s="66"/>
      <c r="E2" s="66"/>
      <c r="F2" s="66"/>
      <c r="G2" s="66"/>
      <c r="H2" s="66"/>
      <c r="I2" s="66"/>
    </row>
    <row r="3" spans="1:9" ht="21" customHeight="1">
      <c r="A3" s="70" t="s">
        <v>97</v>
      </c>
      <c r="B3" s="71"/>
      <c r="C3" s="71"/>
      <c r="D3" s="71"/>
      <c r="E3" s="71"/>
      <c r="F3" s="71"/>
      <c r="G3" s="71"/>
      <c r="H3" s="71"/>
      <c r="I3" s="71"/>
    </row>
    <row r="4" spans="1:9" ht="47.25" customHeight="1">
      <c r="A4" s="2" t="s">
        <v>0</v>
      </c>
      <c r="B4" s="67" t="s">
        <v>35</v>
      </c>
      <c r="C4" s="67"/>
      <c r="D4" s="67"/>
      <c r="E4" s="67"/>
      <c r="F4" s="67"/>
      <c r="G4" s="67"/>
      <c r="H4" s="67"/>
      <c r="I4" s="67"/>
    </row>
    <row r="5" spans="1:9" ht="28.5" customHeight="1">
      <c r="A5" s="68" t="s">
        <v>38</v>
      </c>
      <c r="B5" s="69"/>
      <c r="C5" s="69"/>
      <c r="D5" s="69"/>
      <c r="E5" s="69"/>
      <c r="F5" s="69"/>
      <c r="G5" s="68" t="s">
        <v>37</v>
      </c>
      <c r="H5" s="69"/>
      <c r="I5" s="69"/>
    </row>
    <row r="6" spans="1:9" ht="32.25" customHeight="1">
      <c r="A6" s="11" t="s">
        <v>39</v>
      </c>
      <c r="B6" s="11" t="s">
        <v>40</v>
      </c>
      <c r="C6" s="11" t="s">
        <v>41</v>
      </c>
      <c r="D6" s="43" t="s">
        <v>54</v>
      </c>
      <c r="E6" s="43" t="s">
        <v>55</v>
      </c>
      <c r="F6" s="43" t="s">
        <v>44</v>
      </c>
      <c r="G6" s="43" t="s">
        <v>45</v>
      </c>
      <c r="H6" s="43" t="s">
        <v>46</v>
      </c>
      <c r="I6" s="11" t="s">
        <v>47</v>
      </c>
    </row>
    <row r="7" spans="1:9" ht="20.100000000000001" customHeight="1">
      <c r="A7" s="3" t="s">
        <v>1</v>
      </c>
      <c r="B7" s="61" t="s">
        <v>36</v>
      </c>
      <c r="C7" s="61"/>
      <c r="D7" s="61"/>
      <c r="E7" s="61"/>
      <c r="F7" s="61"/>
      <c r="G7" s="61"/>
      <c r="H7" s="61"/>
      <c r="I7" s="19"/>
    </row>
    <row r="8" spans="1:9" ht="20.100000000000001" customHeight="1">
      <c r="A8" s="39" t="s">
        <v>2</v>
      </c>
      <c r="B8" s="4"/>
      <c r="C8" s="5"/>
      <c r="D8" s="6"/>
      <c r="E8" s="6"/>
      <c r="F8" s="7" t="s">
        <v>3</v>
      </c>
      <c r="G8" s="8"/>
      <c r="H8" s="9">
        <f>D8*E8*G8</f>
        <v>0</v>
      </c>
      <c r="I8" s="25"/>
    </row>
    <row r="9" spans="1:9" ht="20.100000000000001" customHeight="1">
      <c r="A9" s="72" t="s">
        <v>90</v>
      </c>
      <c r="B9" s="72"/>
      <c r="C9" s="72"/>
      <c r="D9" s="72"/>
      <c r="E9" s="72"/>
      <c r="F9" s="72"/>
      <c r="G9" s="72"/>
      <c r="H9" s="12">
        <f>SUM(H8:H8)</f>
        <v>0</v>
      </c>
      <c r="I9" s="25"/>
    </row>
    <row r="10" spans="1:9" ht="32.25" customHeight="1">
      <c r="A10" s="11" t="s">
        <v>48</v>
      </c>
      <c r="B10" s="11" t="s">
        <v>53</v>
      </c>
      <c r="C10" s="11" t="s">
        <v>41</v>
      </c>
      <c r="D10" s="43" t="s">
        <v>42</v>
      </c>
      <c r="E10" s="43" t="s">
        <v>43</v>
      </c>
      <c r="F10" s="43" t="s">
        <v>50</v>
      </c>
      <c r="G10" s="43" t="s">
        <v>51</v>
      </c>
      <c r="H10" s="43" t="s">
        <v>46</v>
      </c>
      <c r="I10" s="11" t="s">
        <v>47</v>
      </c>
    </row>
    <row r="11" spans="1:9" ht="20.100000000000001" customHeight="1">
      <c r="A11" s="3" t="s">
        <v>5</v>
      </c>
      <c r="B11" s="61" t="s">
        <v>23</v>
      </c>
      <c r="C11" s="61"/>
      <c r="D11" s="61"/>
      <c r="E11" s="61"/>
      <c r="F11" s="61"/>
      <c r="G11" s="61"/>
      <c r="H11" s="61"/>
      <c r="I11" s="19"/>
    </row>
    <row r="12" spans="1:9" ht="20.100000000000001" customHeight="1">
      <c r="A12" s="38" t="s">
        <v>6</v>
      </c>
      <c r="B12" s="13"/>
      <c r="C12" s="13"/>
      <c r="D12" s="10"/>
      <c r="E12" s="10"/>
      <c r="F12" s="14" t="s">
        <v>7</v>
      </c>
      <c r="G12" s="8"/>
      <c r="H12" s="9">
        <f>D12*E12*G12</f>
        <v>0</v>
      </c>
      <c r="I12" s="4"/>
    </row>
    <row r="13" spans="1:9" ht="20.100000000000001" customHeight="1">
      <c r="A13" s="72" t="s">
        <v>4</v>
      </c>
      <c r="B13" s="72"/>
      <c r="C13" s="72"/>
      <c r="D13" s="72"/>
      <c r="E13" s="72"/>
      <c r="F13" s="72"/>
      <c r="G13" s="72"/>
      <c r="H13" s="17">
        <f>SUM(H12:H12)</f>
        <v>0</v>
      </c>
      <c r="I13" s="19"/>
    </row>
    <row r="14" spans="1:9" ht="32.25" customHeight="1">
      <c r="A14" s="11" t="s">
        <v>39</v>
      </c>
      <c r="B14" s="11" t="s">
        <v>53</v>
      </c>
      <c r="C14" s="11" t="s">
        <v>41</v>
      </c>
      <c r="D14" s="43" t="s">
        <v>57</v>
      </c>
      <c r="E14" s="43" t="s">
        <v>43</v>
      </c>
      <c r="F14" s="43" t="s">
        <v>50</v>
      </c>
      <c r="G14" s="43" t="s">
        <v>45</v>
      </c>
      <c r="H14" s="43" t="s">
        <v>46</v>
      </c>
      <c r="I14" s="11" t="s">
        <v>47</v>
      </c>
    </row>
    <row r="15" spans="1:9" ht="20.100000000000001" customHeight="1">
      <c r="A15" s="3" t="s">
        <v>8</v>
      </c>
      <c r="B15" s="61" t="s">
        <v>56</v>
      </c>
      <c r="C15" s="61"/>
      <c r="D15" s="61"/>
      <c r="E15" s="61"/>
      <c r="F15" s="61"/>
      <c r="G15" s="61"/>
      <c r="H15" s="61"/>
      <c r="I15" s="19"/>
    </row>
    <row r="16" spans="1:9" ht="20.100000000000001" customHeight="1">
      <c r="A16" s="39" t="s">
        <v>27</v>
      </c>
      <c r="B16" s="13"/>
      <c r="C16" s="13"/>
      <c r="D16" s="33"/>
      <c r="E16" s="33"/>
      <c r="F16" s="7" t="s">
        <v>24</v>
      </c>
      <c r="G16" s="16"/>
      <c r="H16" s="18">
        <f t="shared" ref="H16" si="0">D16*E16*G16</f>
        <v>0</v>
      </c>
      <c r="I16" s="4"/>
    </row>
    <row r="17" spans="1:9" ht="20.100000000000001" customHeight="1">
      <c r="A17" s="72" t="s">
        <v>90</v>
      </c>
      <c r="B17" s="72"/>
      <c r="C17" s="72"/>
      <c r="D17" s="72"/>
      <c r="E17" s="72"/>
      <c r="F17" s="72"/>
      <c r="G17" s="72"/>
      <c r="H17" s="17">
        <f>SUM(H16:H16)</f>
        <v>0</v>
      </c>
      <c r="I17" s="19"/>
    </row>
    <row r="18" spans="1:9" ht="32.25" customHeight="1">
      <c r="A18" s="11" t="s">
        <v>39</v>
      </c>
      <c r="B18" s="11" t="s">
        <v>58</v>
      </c>
      <c r="C18" s="11" t="s">
        <v>41</v>
      </c>
      <c r="D18" s="43" t="s">
        <v>57</v>
      </c>
      <c r="E18" s="43" t="s">
        <v>43</v>
      </c>
      <c r="F18" s="43" t="s">
        <v>50</v>
      </c>
      <c r="G18" s="43" t="s">
        <v>59</v>
      </c>
      <c r="H18" s="43" t="s">
        <v>60</v>
      </c>
      <c r="I18" s="11" t="s">
        <v>47</v>
      </c>
    </row>
    <row r="19" spans="1:9" s="40" customFormat="1" ht="20.100000000000001" customHeight="1">
      <c r="A19" s="41" t="s">
        <v>9</v>
      </c>
      <c r="B19" s="73" t="s">
        <v>61</v>
      </c>
      <c r="C19" s="73"/>
      <c r="D19" s="73"/>
      <c r="E19" s="73"/>
      <c r="F19" s="73"/>
      <c r="G19" s="73"/>
      <c r="H19" s="73"/>
      <c r="I19" s="42"/>
    </row>
    <row r="20" spans="1:9" s="40" customFormat="1" ht="39.950000000000003" customHeight="1">
      <c r="A20" s="55" t="s">
        <v>105</v>
      </c>
      <c r="B20" s="57" t="s">
        <v>91</v>
      </c>
      <c r="C20" s="49" t="s">
        <v>99</v>
      </c>
      <c r="D20" s="46">
        <v>1</v>
      </c>
      <c r="E20" s="46">
        <v>0.5</v>
      </c>
      <c r="F20" s="47" t="s">
        <v>31</v>
      </c>
      <c r="G20" s="48">
        <v>80000</v>
      </c>
      <c r="H20" s="56">
        <f>D20*E20*G20</f>
        <v>40000</v>
      </c>
      <c r="I20" s="51" t="s">
        <v>104</v>
      </c>
    </row>
    <row r="21" spans="1:9" ht="39.950000000000003" customHeight="1">
      <c r="A21" s="55" t="s">
        <v>92</v>
      </c>
      <c r="B21" s="59" t="s">
        <v>103</v>
      </c>
      <c r="C21" s="49" t="s">
        <v>100</v>
      </c>
      <c r="D21" s="46">
        <v>1</v>
      </c>
      <c r="E21" s="46">
        <v>1</v>
      </c>
      <c r="F21" s="52" t="s">
        <v>29</v>
      </c>
      <c r="G21" s="48">
        <v>40000</v>
      </c>
      <c r="H21" s="56">
        <f>D21*E21*G21</f>
        <v>40000</v>
      </c>
      <c r="I21" s="51" t="s">
        <v>106</v>
      </c>
    </row>
    <row r="22" spans="1:9" ht="39.950000000000003" customHeight="1">
      <c r="A22" s="55" t="s">
        <v>93</v>
      </c>
      <c r="B22" s="74" t="s">
        <v>86</v>
      </c>
      <c r="C22" s="45" t="s">
        <v>87</v>
      </c>
      <c r="D22" s="46">
        <v>1</v>
      </c>
      <c r="E22" s="46">
        <v>1</v>
      </c>
      <c r="F22" s="52" t="s">
        <v>33</v>
      </c>
      <c r="G22" s="54">
        <v>20000</v>
      </c>
      <c r="H22" s="50">
        <f>D22*E22*G22</f>
        <v>20000</v>
      </c>
      <c r="I22" s="58"/>
    </row>
    <row r="23" spans="1:9" ht="39.950000000000003" customHeight="1">
      <c r="A23" s="55" t="s">
        <v>94</v>
      </c>
      <c r="B23" s="74"/>
      <c r="C23" s="45" t="s">
        <v>88</v>
      </c>
      <c r="D23" s="46">
        <v>1</v>
      </c>
      <c r="E23" s="46">
        <v>1</v>
      </c>
      <c r="F23" s="52" t="s">
        <v>33</v>
      </c>
      <c r="G23" s="54">
        <v>20000</v>
      </c>
      <c r="H23" s="50">
        <f>D23*E23*G23</f>
        <v>20000</v>
      </c>
      <c r="I23" s="53"/>
    </row>
    <row r="24" spans="1:9" ht="39.950000000000003" customHeight="1">
      <c r="A24" s="55" t="s">
        <v>95</v>
      </c>
      <c r="B24" s="74"/>
      <c r="C24" s="45" t="s">
        <v>89</v>
      </c>
      <c r="D24" s="46">
        <v>15</v>
      </c>
      <c r="E24" s="46">
        <v>1</v>
      </c>
      <c r="F24" s="52" t="s">
        <v>34</v>
      </c>
      <c r="G24" s="54">
        <v>800</v>
      </c>
      <c r="H24" s="50">
        <f>D24*E24*G24</f>
        <v>12000</v>
      </c>
      <c r="I24" s="53"/>
    </row>
    <row r="25" spans="1:9" ht="30" customHeight="1">
      <c r="A25" s="72" t="s">
        <v>85</v>
      </c>
      <c r="B25" s="72"/>
      <c r="C25" s="72"/>
      <c r="D25" s="72"/>
      <c r="E25" s="72"/>
      <c r="F25" s="72"/>
      <c r="G25" s="72"/>
      <c r="H25" s="17">
        <f>SUM(H20:H24)</f>
        <v>132000</v>
      </c>
      <c r="I25" s="19"/>
    </row>
    <row r="26" spans="1:9" ht="32.25" customHeight="1">
      <c r="A26" s="11" t="s">
        <v>39</v>
      </c>
      <c r="B26" s="11" t="s">
        <v>53</v>
      </c>
      <c r="C26" s="11" t="s">
        <v>41</v>
      </c>
      <c r="D26" s="43" t="s">
        <v>49</v>
      </c>
      <c r="E26" s="43" t="s">
        <v>62</v>
      </c>
      <c r="F26" s="43" t="s">
        <v>50</v>
      </c>
      <c r="G26" s="43" t="s">
        <v>45</v>
      </c>
      <c r="H26" s="43" t="s">
        <v>46</v>
      </c>
      <c r="I26" s="11" t="s">
        <v>47</v>
      </c>
    </row>
    <row r="27" spans="1:9" ht="20.100000000000001" customHeight="1">
      <c r="A27" s="3" t="s">
        <v>10</v>
      </c>
      <c r="B27" s="72" t="s">
        <v>63</v>
      </c>
      <c r="C27" s="72"/>
      <c r="D27" s="72"/>
      <c r="E27" s="72"/>
      <c r="F27" s="72"/>
      <c r="G27" s="72"/>
      <c r="H27" s="72"/>
      <c r="I27" s="72"/>
    </row>
    <row r="28" spans="1:9" ht="20.100000000000001" customHeight="1">
      <c r="A28" s="35" t="s">
        <v>11</v>
      </c>
      <c r="B28" s="37" t="s">
        <v>64</v>
      </c>
      <c r="C28" s="34"/>
      <c r="D28" s="22"/>
      <c r="E28" s="22"/>
      <c r="F28" s="15" t="s">
        <v>25</v>
      </c>
      <c r="G28" s="8"/>
      <c r="H28" s="9">
        <f>D28*E28*G28</f>
        <v>0</v>
      </c>
      <c r="I28" s="19"/>
    </row>
    <row r="29" spans="1:9" ht="20.100000000000001" customHeight="1">
      <c r="A29" s="72"/>
      <c r="B29" s="72"/>
      <c r="C29" s="72"/>
      <c r="D29" s="72"/>
      <c r="E29" s="72"/>
      <c r="F29" s="72"/>
      <c r="G29" s="72"/>
      <c r="H29" s="17">
        <f>SUM(H28:H28)</f>
        <v>0</v>
      </c>
      <c r="I29" s="19"/>
    </row>
    <row r="30" spans="1:9" ht="20.100000000000001" customHeight="1">
      <c r="A30" s="36" t="s">
        <v>72</v>
      </c>
      <c r="B30" s="36"/>
      <c r="C30" s="36"/>
      <c r="D30" s="36"/>
      <c r="E30" s="36"/>
      <c r="F30" s="36"/>
      <c r="G30" s="36"/>
      <c r="H30" s="23">
        <f>SUM(H9,H13,H17,H25,H29)</f>
        <v>132000</v>
      </c>
      <c r="I30" s="26"/>
    </row>
    <row r="31" spans="1:9" ht="32.25" customHeight="1">
      <c r="A31" s="11" t="s">
        <v>39</v>
      </c>
      <c r="B31" s="11" t="s">
        <v>53</v>
      </c>
      <c r="C31" s="11" t="s">
        <v>65</v>
      </c>
      <c r="D31" s="62" t="s">
        <v>66</v>
      </c>
      <c r="E31" s="62"/>
      <c r="F31" s="43" t="s">
        <v>67</v>
      </c>
      <c r="G31" s="43" t="s">
        <v>68</v>
      </c>
      <c r="H31" s="43" t="s">
        <v>46</v>
      </c>
      <c r="I31" s="11" t="s">
        <v>69</v>
      </c>
    </row>
    <row r="32" spans="1:9" ht="20.100000000000001" customHeight="1">
      <c r="A32" s="3" t="s">
        <v>12</v>
      </c>
      <c r="B32" s="61" t="s">
        <v>70</v>
      </c>
      <c r="C32" s="61"/>
      <c r="D32" s="61"/>
      <c r="E32" s="61"/>
      <c r="F32" s="61"/>
      <c r="G32" s="61"/>
      <c r="H32" s="61"/>
      <c r="I32" s="61"/>
    </row>
    <row r="33" spans="1:9" ht="20.100000000000001" customHeight="1">
      <c r="A33" s="35" t="s">
        <v>13</v>
      </c>
      <c r="B33" s="19" t="s">
        <v>71</v>
      </c>
      <c r="C33" s="19"/>
      <c r="D33" s="77">
        <v>0.08</v>
      </c>
      <c r="E33" s="78"/>
      <c r="F33" s="15">
        <v>1</v>
      </c>
      <c r="G33" s="24">
        <f>H30</f>
        <v>132000</v>
      </c>
      <c r="H33" s="9">
        <f>D33*G33</f>
        <v>10560</v>
      </c>
      <c r="I33" s="19"/>
    </row>
    <row r="34" spans="1:9" ht="20.100000000000001" customHeight="1">
      <c r="A34" s="60" t="s">
        <v>73</v>
      </c>
      <c r="B34" s="60"/>
      <c r="C34" s="60"/>
      <c r="D34" s="60"/>
      <c r="E34" s="60"/>
      <c r="F34" s="60"/>
      <c r="G34" s="60"/>
      <c r="H34" s="23">
        <f>H33</f>
        <v>10560</v>
      </c>
      <c r="I34" s="26"/>
    </row>
    <row r="35" spans="1:9" ht="32.25" customHeight="1">
      <c r="A35" s="11" t="s">
        <v>39</v>
      </c>
      <c r="B35" s="11" t="s">
        <v>53</v>
      </c>
      <c r="C35" s="11" t="s">
        <v>76</v>
      </c>
      <c r="D35" s="62" t="s">
        <v>66</v>
      </c>
      <c r="E35" s="62"/>
      <c r="F35" s="43" t="s">
        <v>50</v>
      </c>
      <c r="G35" s="43" t="s">
        <v>77</v>
      </c>
      <c r="H35" s="43" t="s">
        <v>78</v>
      </c>
      <c r="I35" s="11" t="s">
        <v>47</v>
      </c>
    </row>
    <row r="36" spans="1:9" ht="20.100000000000001" customHeight="1">
      <c r="A36" s="3" t="s">
        <v>14</v>
      </c>
      <c r="B36" s="61" t="s">
        <v>74</v>
      </c>
      <c r="C36" s="61"/>
      <c r="D36" s="61"/>
      <c r="E36" s="61"/>
      <c r="F36" s="61"/>
      <c r="G36" s="61"/>
      <c r="H36" s="61"/>
      <c r="I36" s="61"/>
    </row>
    <row r="37" spans="1:9" ht="20.100000000000001" customHeight="1">
      <c r="A37" s="35" t="s">
        <v>30</v>
      </c>
      <c r="B37" s="79" t="s">
        <v>32</v>
      </c>
      <c r="C37" s="19" t="s">
        <v>101</v>
      </c>
      <c r="D37" s="20"/>
      <c r="E37" s="20"/>
      <c r="F37" s="21" t="s">
        <v>28</v>
      </c>
      <c r="G37" s="24"/>
      <c r="H37" s="9">
        <f>D37*E37*G37</f>
        <v>0</v>
      </c>
      <c r="I37" s="29"/>
    </row>
    <row r="38" spans="1:9" ht="20.100000000000001" customHeight="1">
      <c r="A38" s="39" t="s">
        <v>15</v>
      </c>
      <c r="B38" s="79"/>
      <c r="C38" s="19" t="s">
        <v>75</v>
      </c>
      <c r="D38" s="20"/>
      <c r="E38" s="20"/>
      <c r="F38" s="15" t="s">
        <v>25</v>
      </c>
      <c r="G38" s="24"/>
      <c r="H38" s="9">
        <f>D38*E38*G38</f>
        <v>0</v>
      </c>
      <c r="I38" s="30"/>
    </row>
    <row r="39" spans="1:9" ht="20.100000000000001" customHeight="1">
      <c r="A39" s="60" t="s">
        <v>73</v>
      </c>
      <c r="B39" s="60"/>
      <c r="C39" s="60"/>
      <c r="D39" s="60"/>
      <c r="E39" s="60"/>
      <c r="F39" s="60"/>
      <c r="G39" s="60"/>
      <c r="H39" s="23">
        <f>SUM(H37:H38)</f>
        <v>0</v>
      </c>
      <c r="I39" s="26"/>
    </row>
    <row r="40" spans="1:9" ht="32.25" customHeight="1">
      <c r="A40" s="11" t="s">
        <v>48</v>
      </c>
      <c r="B40" s="11" t="s">
        <v>53</v>
      </c>
      <c r="C40" s="11" t="s">
        <v>41</v>
      </c>
      <c r="D40" s="62" t="s">
        <v>79</v>
      </c>
      <c r="E40" s="62"/>
      <c r="F40" s="43" t="s">
        <v>50</v>
      </c>
      <c r="G40" s="43" t="s">
        <v>51</v>
      </c>
      <c r="H40" s="43" t="s">
        <v>46</v>
      </c>
      <c r="I40" s="11" t="s">
        <v>52</v>
      </c>
    </row>
    <row r="41" spans="1:9" ht="20.100000000000001" customHeight="1">
      <c r="A41" s="3" t="s">
        <v>16</v>
      </c>
      <c r="B41" s="61" t="s">
        <v>80</v>
      </c>
      <c r="C41" s="61"/>
      <c r="D41" s="61"/>
      <c r="E41" s="61"/>
      <c r="F41" s="61"/>
      <c r="G41" s="61"/>
      <c r="H41" s="61"/>
      <c r="I41" s="61"/>
    </row>
    <row r="42" spans="1:9" ht="20.100000000000001" customHeight="1">
      <c r="A42" s="3" t="s">
        <v>17</v>
      </c>
      <c r="B42" s="37" t="s">
        <v>18</v>
      </c>
      <c r="C42" s="32" t="s">
        <v>102</v>
      </c>
      <c r="D42" s="6"/>
      <c r="E42" s="6"/>
      <c r="F42" s="15" t="s">
        <v>26</v>
      </c>
      <c r="G42" s="8"/>
      <c r="H42" s="9">
        <f>D42*E42*G42</f>
        <v>0</v>
      </c>
      <c r="I42" s="32" t="s">
        <v>98</v>
      </c>
    </row>
    <row r="43" spans="1:9" ht="20.100000000000001" customHeight="1">
      <c r="A43" s="60" t="s">
        <v>73</v>
      </c>
      <c r="B43" s="60"/>
      <c r="C43" s="60"/>
      <c r="D43" s="60"/>
      <c r="E43" s="60"/>
      <c r="F43" s="60"/>
      <c r="G43" s="60"/>
      <c r="H43" s="23">
        <f>SUM(H42:H42)</f>
        <v>0</v>
      </c>
      <c r="I43" s="26"/>
    </row>
    <row r="44" spans="1:9" ht="32.25" customHeight="1">
      <c r="A44" s="11" t="s">
        <v>39</v>
      </c>
      <c r="B44" s="11" t="s">
        <v>81</v>
      </c>
      <c r="C44" s="11" t="s">
        <v>41</v>
      </c>
      <c r="D44" s="62" t="s">
        <v>66</v>
      </c>
      <c r="E44" s="62"/>
      <c r="F44" s="43" t="s">
        <v>82</v>
      </c>
      <c r="G44" s="43" t="s">
        <v>45</v>
      </c>
      <c r="H44" s="43" t="s">
        <v>46</v>
      </c>
      <c r="I44" s="11" t="s">
        <v>47</v>
      </c>
    </row>
    <row r="45" spans="1:9" ht="20.100000000000001" customHeight="1">
      <c r="A45" s="3" t="s">
        <v>19</v>
      </c>
      <c r="B45" s="61" t="s">
        <v>83</v>
      </c>
      <c r="C45" s="61"/>
      <c r="D45" s="61"/>
      <c r="E45" s="61"/>
      <c r="F45" s="61"/>
      <c r="G45" s="61"/>
      <c r="H45" s="61"/>
      <c r="I45" s="61"/>
    </row>
    <row r="46" spans="1:9" ht="20.100000000000001" customHeight="1">
      <c r="A46" s="35" t="s">
        <v>21</v>
      </c>
      <c r="B46" s="19" t="s">
        <v>20</v>
      </c>
      <c r="C46" s="19"/>
      <c r="D46" s="77">
        <f>H43+H39+H34+H30</f>
        <v>142560</v>
      </c>
      <c r="E46" s="78"/>
      <c r="F46" s="15"/>
      <c r="G46" s="24">
        <v>0.06</v>
      </c>
      <c r="H46" s="9">
        <f>D46*G46</f>
        <v>8553.6</v>
      </c>
      <c r="I46" s="19"/>
    </row>
    <row r="47" spans="1:9" ht="20.100000000000001" customHeight="1">
      <c r="A47" s="27" t="s">
        <v>84</v>
      </c>
      <c r="B47" s="27"/>
      <c r="C47" s="27"/>
      <c r="D47" s="27"/>
      <c r="E47" s="27"/>
      <c r="F47" s="27"/>
      <c r="G47" s="27"/>
      <c r="H47" s="28">
        <f>H30+H34+H39+H43+H46</f>
        <v>151113.60000000001</v>
      </c>
      <c r="I47" s="31"/>
    </row>
    <row r="48" spans="1:9" ht="20.100000000000001" customHeight="1">
      <c r="A48" s="75" t="s">
        <v>22</v>
      </c>
      <c r="B48" s="76"/>
      <c r="C48" s="76"/>
      <c r="D48" s="76"/>
      <c r="E48" s="76"/>
      <c r="F48" s="76"/>
      <c r="G48" s="76"/>
      <c r="H48" s="76"/>
      <c r="I48" s="76"/>
    </row>
    <row r="49" spans="8:8" ht="20.100000000000001" customHeight="1"/>
    <row r="50" spans="8:8">
      <c r="H50" s="44"/>
    </row>
    <row r="51" spans="8:8">
      <c r="H51" s="44"/>
    </row>
  </sheetData>
  <mergeCells count="32">
    <mergeCell ref="A25:G25"/>
    <mergeCell ref="B27:I27"/>
    <mergeCell ref="A29:G29"/>
    <mergeCell ref="B22:B24"/>
    <mergeCell ref="A48:I48"/>
    <mergeCell ref="A39:G39"/>
    <mergeCell ref="D40:E40"/>
    <mergeCell ref="B41:I41"/>
    <mergeCell ref="A43:G43"/>
    <mergeCell ref="D44:E44"/>
    <mergeCell ref="B45:I45"/>
    <mergeCell ref="D46:E46"/>
    <mergeCell ref="B37:B38"/>
    <mergeCell ref="D31:E31"/>
    <mergeCell ref="B32:I32"/>
    <mergeCell ref="D33:E33"/>
    <mergeCell ref="A34:G34"/>
    <mergeCell ref="B36:I36"/>
    <mergeCell ref="D35:E35"/>
    <mergeCell ref="A1:I1"/>
    <mergeCell ref="A2:I2"/>
    <mergeCell ref="B4:I4"/>
    <mergeCell ref="A5:F5"/>
    <mergeCell ref="G5:I5"/>
    <mergeCell ref="A3:I3"/>
    <mergeCell ref="A17:G17"/>
    <mergeCell ref="B19:H19"/>
    <mergeCell ref="B7:H7"/>
    <mergeCell ref="A9:G9"/>
    <mergeCell ref="B11:H11"/>
    <mergeCell ref="A13:G13"/>
    <mergeCell ref="B15:H15"/>
  </mergeCells>
  <phoneticPr fontId="15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2020-05-13T06:20:57Z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