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员工差旅明细!$A$1:$K$24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<sst xmlns="http://schemas.openxmlformats.org/spreadsheetml/2006/main" count="93">
  <si>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</si>
  <si>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</si>
  <si>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</si>
  <si>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</si>
  <si>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</si>
  <si>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</si>
  <si>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</si>
  <si>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</si>
  <si>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</si>
  <si>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</si>
  <si>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</si>
  <si>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</si>
  <si>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</si>
  <si>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</si>
  <si>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</si>
  <si>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</si>
  <si>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</si>
  <si>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</si>
  <si>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</si>
  <si>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</si>
  <si>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</si>
  <si>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</si>
  <si>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</si>
  <si>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</si>
  <si>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</si>
  <si>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</si>
  <si>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</si>
  <si>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</si>
  <si>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</si>
  <si>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</si>
  <si>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</si>
  <si>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</si>
  <si>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</si>
  <si>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</si>
  <si>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</si>
  <si>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</si>
  <si>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</si>
  <si>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</si>
  <si>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</si>
  <si>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</si>
  <si>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</si>
  <si>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</si>
  <si>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</si>
  <si>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</si>
  <si>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</si>
  <si>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</si>
  <si>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</si>
  <si>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</si>
  <si>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</si>
  <si>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</si>
  <si>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</si>
  <si>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</si>
  <si>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</si>
  <si>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</si>
  <si>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</si>
  <si>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高原</t>
  </si>
  <si>
    <t>职位:</t>
  </si>
  <si>
    <t>总监</t>
  </si>
  <si>
    <t>发生地:</t>
  </si>
  <si>
    <t>深圳、北京</t>
  </si>
  <si>
    <t>部门:</t>
  </si>
  <si>
    <t>企划活动部</t>
  </si>
  <si>
    <t>发生日期:</t>
  </si>
  <si>
    <t>报销日期:</t>
  </si>
  <si>
    <t>团号:</t>
  </si>
  <si>
    <t>HMZA-171206-QSK685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</si>
  <si>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</si>
  <si>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</si>
  <si>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</si>
  <si>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</si>
  <si>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</si>
  <si>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</si>
  <si>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</si>
  <si>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</si>
  <si>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</si>
  <si>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</si>
  <si>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12月6日 高原 东莞-深圳往返</t>
  </si>
  <si>
    <t>住宿费</t>
  </si>
  <si>
    <t>餐费</t>
  </si>
  <si>
    <t>12月6日餐费</t>
  </si>
  <si>
    <t>北京车辆费用</t>
  </si>
  <si>
    <t>过桥费+机场费用</t>
  </si>
  <si>
    <t>深圳用车费用</t>
  </si>
  <si>
    <t>深圳当地租车+过桥费等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</si>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</sst>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2" formatCode="_ &quot;￥&quot;* #,##0_ ;_ &quot;￥&quot;* \-#,##0_ ;_ &quot;￥&quot;* &quot;-&quot;_ ;_ @_ "/>
    <numFmt numFmtId="177" formatCode="0.00_);[Red]\(0.00\)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29" fillId="24" borderId="16" applyNumberFormat="0" applyAlignment="0" applyProtection="0">
      <alignment vertical="center"/>
    </xf>
    <xf numFmtId="0" fontId="24" fillId="32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8"/>
    <col min="2" max="2" width="16.75" customWidth="1"/>
    <col min="3" max="3" width="9" style="59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5" si="2">C14*D14</f>
        <v>0</v>
      </c>
      <c r="F14" s="70">
        <v>0</v>
      </c>
      <c r="G14" s="70">
        <v>0</v>
      </c>
      <c r="H14" s="70">
        <f t="shared" si="0"/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 t="shared" si="2"/>
        <v>0</v>
      </c>
      <c r="F25" s="70">
        <v>0</v>
      </c>
      <c r="G25" s="70">
        <v>0</v>
      </c>
      <c r="H25" s="70">
        <f t="shared" si="0"/>
        <v>0</v>
      </c>
      <c r="I25" s="91"/>
      <c r="J25" s="92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8">F26+G26</f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 t="shared" ref="D27:E27" si="9">SUM(D25)</f>
        <v>0</v>
      </c>
      <c r="E27" s="74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 t="shared" si="2"/>
        <v>0</v>
      </c>
      <c r="F28" s="70">
        <v>0</v>
      </c>
      <c r="G28" s="70">
        <v>0</v>
      </c>
      <c r="H28" s="70">
        <f t="shared" si="0"/>
        <v>0</v>
      </c>
      <c r="I28" s="91"/>
      <c r="J28" s="92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7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 t="shared" ref="D32:E32" si="11">SUM(D28)</f>
        <v>0</v>
      </c>
      <c r="E32" s="74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94"/>
      <c r="J32" s="98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 t="shared" si="2"/>
        <v>0</v>
      </c>
      <c r="F33" s="70">
        <v>0</v>
      </c>
      <c r="G33" s="70">
        <v>0</v>
      </c>
      <c r="H33" s="70">
        <f t="shared" si="0"/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0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3">SUM(D33)</f>
        <v>0</v>
      </c>
      <c r="E37" s="74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94"/>
      <c r="J37" s="101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 t="shared" si="2"/>
        <v>0</v>
      </c>
      <c r="F38" s="70">
        <v>0</v>
      </c>
      <c r="G38" s="70">
        <v>0</v>
      </c>
      <c r="H38" s="70">
        <f t="shared" si="0"/>
        <v>0</v>
      </c>
      <c r="I38" s="91"/>
      <c r="J38" s="96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7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 t="shared" ref="D40:E40" si="15">SUM(D38)</f>
        <v>0</v>
      </c>
      <c r="E40" s="74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94"/>
      <c r="J40" s="98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 t="shared" si="2"/>
        <v>0</v>
      </c>
      <c r="F41" s="70">
        <v>0</v>
      </c>
      <c r="G41" s="70">
        <v>0</v>
      </c>
      <c r="H41" s="70">
        <f t="shared" si="0"/>
        <v>0</v>
      </c>
      <c r="I41" s="91"/>
      <c r="J41" s="92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 t="shared" ref="D44:E44" si="17">SUM(D41)</f>
        <v>0</v>
      </c>
      <c r="E44" s="74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 t="shared" si="2"/>
        <v>0</v>
      </c>
      <c r="F45" s="70">
        <v>0</v>
      </c>
      <c r="G45" s="70">
        <v>0</v>
      </c>
      <c r="H45" s="70">
        <f t="shared" si="0"/>
        <v>0</v>
      </c>
      <c r="I45" s="91"/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ref="H46:H51" si="19">F46+G46</f>
        <v>0</v>
      </c>
      <c r="I46" s="91"/>
      <c r="J46" s="100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9"/>
        <v>0</v>
      </c>
      <c r="I47" s="91"/>
      <c r="J47" s="100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9"/>
        <v>0</v>
      </c>
      <c r="I48" s="91"/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9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9"/>
        <v>0</v>
      </c>
      <c r="I50" s="91"/>
      <c r="J50" s="100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9"/>
        <v>0</v>
      </c>
      <c r="I51" s="91"/>
      <c r="J51" s="100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 t="shared" ref="D52:E52" si="20">SUM(D45)</f>
        <v>0</v>
      </c>
      <c r="E52" s="74">
        <f t="shared" si="20"/>
        <v>0</v>
      </c>
      <c r="F52" s="74">
        <f>SUM(F45:F51)</f>
        <v>0</v>
      </c>
      <c r="G52" s="74">
        <f t="shared" ref="G52:H52" si="21">SUM(G45:G51)</f>
        <v>0</v>
      </c>
      <c r="H52" s="74">
        <f t="shared" si="21"/>
        <v>0</v>
      </c>
      <c r="I52" s="94"/>
      <c r="J52" s="101"/>
    </row>
    <row r="53" customHeight="1" spans="1:10">
      <c r="A53" s="72"/>
      <c r="B53" s="73" t="s">
        <v>43</v>
      </c>
      <c r="C53" s="74">
        <f>SUM(C52,C44,C40,C37,C32,C27,C24,C21,C16,C13)</f>
        <v>0</v>
      </c>
      <c r="D53" s="74">
        <f t="shared" ref="D53:H53" si="22">SUM(D52,D44,D40,D37,D32,D27,D24,D21,D16,D13)</f>
        <v>0</v>
      </c>
      <c r="E53" s="74">
        <f t="shared" si="22"/>
        <v>0</v>
      </c>
      <c r="F53" s="74">
        <f t="shared" si="22"/>
        <v>0</v>
      </c>
      <c r="G53" s="74">
        <f t="shared" si="22"/>
        <v>0</v>
      </c>
      <c r="H53" s="74">
        <f t="shared" si="22"/>
        <v>0</v>
      </c>
      <c r="I53" s="94"/>
      <c r="J53" s="102"/>
    </row>
    <row r="57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3" t="s">
        <v>48</v>
      </c>
    </row>
    <row r="58" customHeight="1" spans="1:9">
      <c r="A58" s="85">
        <f>E53</f>
        <v>0</v>
      </c>
      <c r="B58" s="86"/>
      <c r="C58" s="86">
        <f>H53</f>
        <v>0</v>
      </c>
      <c r="D58" s="86"/>
      <c r="E58" s="86">
        <f>F53</f>
        <v>0</v>
      </c>
      <c r="F58" s="86"/>
      <c r="G58" s="86">
        <f>G53</f>
        <v>0</v>
      </c>
      <c r="H58" s="86"/>
      <c r="I58" s="104">
        <f>A58-C58</f>
        <v>0</v>
      </c>
    </row>
    <row r="60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view="pageBreakPreview" zoomScaleNormal="100" zoomScaleSheetLayoutView="100" topLeftCell="A4" workbookViewId="0">
      <selection activeCell="M11" sqref="M11:N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2">
        <v>43070</v>
      </c>
      <c r="G7" s="11"/>
      <c r="H7" s="10" t="s">
        <v>63</v>
      </c>
      <c r="I7" s="43"/>
      <c r="J7" s="44">
        <v>43083</v>
      </c>
      <c r="K7" s="42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5"/>
      <c r="J8" s="16" t="s">
        <v>65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7"/>
      <c r="J11" s="48"/>
      <c r="K11" s="49" t="s">
        <v>74</v>
      </c>
    </row>
    <row r="12" ht="20.1" customHeight="1" spans="2:11">
      <c r="B12" s="23"/>
      <c r="C12" s="24"/>
      <c r="D12" s="27"/>
      <c r="E12" s="28" t="s">
        <v>75</v>
      </c>
      <c r="F12" s="29"/>
      <c r="G12" s="26">
        <v>283.5</v>
      </c>
      <c r="H12" s="26">
        <v>283.5</v>
      </c>
      <c r="I12" s="47"/>
      <c r="J12" s="48"/>
      <c r="K12" s="49" t="s">
        <v>76</v>
      </c>
    </row>
    <row r="13" ht="20.1" customHeight="1" spans="2:11">
      <c r="B13" s="23">
        <v>2</v>
      </c>
      <c r="C13" s="24"/>
      <c r="D13" s="27"/>
      <c r="E13" s="30"/>
      <c r="F13" s="31"/>
      <c r="G13" s="26"/>
      <c r="H13" s="26"/>
      <c r="I13" s="47"/>
      <c r="J13" s="48"/>
      <c r="K13" s="49"/>
    </row>
    <row r="14" ht="20.1" customHeight="1" spans="2:11">
      <c r="B14" s="23">
        <v>3</v>
      </c>
      <c r="C14" s="24"/>
      <c r="D14" s="27"/>
      <c r="E14" s="23" t="s">
        <v>77</v>
      </c>
      <c r="F14" s="24"/>
      <c r="G14" s="26">
        <v>0</v>
      </c>
      <c r="H14" s="26"/>
      <c r="I14" s="47"/>
      <c r="J14" s="48"/>
      <c r="K14" s="49" t="s">
        <v>74</v>
      </c>
    </row>
    <row r="15" ht="20.1" customHeight="1" spans="2:11">
      <c r="B15" s="23">
        <v>4</v>
      </c>
      <c r="C15" s="24"/>
      <c r="D15" s="27"/>
      <c r="E15" s="23" t="s">
        <v>78</v>
      </c>
      <c r="F15" s="24"/>
      <c r="G15" s="26">
        <v>259</v>
      </c>
      <c r="H15" s="26">
        <v>259</v>
      </c>
      <c r="I15" s="47"/>
      <c r="J15" s="48"/>
      <c r="K15" s="49" t="s">
        <v>79</v>
      </c>
    </row>
    <row r="16" ht="20.1" customHeight="1" spans="2:11">
      <c r="B16" s="23">
        <v>5</v>
      </c>
      <c r="C16" s="24"/>
      <c r="D16" s="32" t="s">
        <v>41</v>
      </c>
      <c r="E16" s="32" t="s">
        <v>80</v>
      </c>
      <c r="F16" s="32"/>
      <c r="G16" s="26">
        <v>160</v>
      </c>
      <c r="H16" s="26">
        <v>160</v>
      </c>
      <c r="I16" s="47"/>
      <c r="J16" s="48"/>
      <c r="K16" s="49" t="s">
        <v>81</v>
      </c>
    </row>
    <row r="17" ht="20.1" customHeight="1" spans="2:11">
      <c r="B17" s="23">
        <v>6</v>
      </c>
      <c r="C17" s="24"/>
      <c r="D17" s="32"/>
      <c r="E17" s="32" t="s">
        <v>82</v>
      </c>
      <c r="F17" s="32"/>
      <c r="G17" s="26">
        <v>54</v>
      </c>
      <c r="H17" s="26">
        <v>54</v>
      </c>
      <c r="I17" s="47"/>
      <c r="J17" s="48"/>
      <c r="K17" s="49" t="s">
        <v>83</v>
      </c>
    </row>
    <row r="18" ht="20.1" customHeight="1" spans="2:11">
      <c r="B18" s="23"/>
      <c r="C18" s="33"/>
      <c r="D18" s="34"/>
      <c r="E18" s="34"/>
      <c r="F18" s="31"/>
      <c r="G18" s="26"/>
      <c r="H18" s="26"/>
      <c r="I18" s="47"/>
      <c r="J18" s="48"/>
      <c r="K18" s="49"/>
    </row>
    <row r="19" ht="20.1" customHeight="1" spans="2:11">
      <c r="B19" s="20" t="s">
        <v>43</v>
      </c>
      <c r="C19" s="35"/>
      <c r="D19" s="35"/>
      <c r="E19" s="35"/>
      <c r="F19" s="21"/>
      <c r="G19" s="36">
        <f>SUM(G11:G17)</f>
        <v>756.5</v>
      </c>
      <c r="H19" s="36">
        <f>SUM(H11:H17)</f>
        <v>756.5</v>
      </c>
      <c r="I19" s="50">
        <f>SUM(I11:J17)</f>
        <v>0</v>
      </c>
      <c r="J19" s="51"/>
      <c r="K19" s="52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53"/>
      <c r="K20" s="17"/>
    </row>
    <row r="21" ht="20.1" customHeight="1" spans="2:11">
      <c r="B21" s="22" t="s">
        <v>69</v>
      </c>
      <c r="C21" s="22"/>
      <c r="D21" s="22"/>
      <c r="E21" s="22"/>
      <c r="F21" s="22"/>
      <c r="G21" s="22" t="s">
        <v>84</v>
      </c>
      <c r="H21" s="22"/>
      <c r="I21" s="22"/>
      <c r="J21" s="22"/>
      <c r="K21" s="22" t="s">
        <v>85</v>
      </c>
    </row>
    <row r="22" ht="20.1" customHeight="1" spans="2:11">
      <c r="B22" s="37">
        <f>H19</f>
        <v>756.5</v>
      </c>
      <c r="C22" s="37"/>
      <c r="D22" s="37"/>
      <c r="E22" s="37"/>
      <c r="F22" s="37"/>
      <c r="G22" s="37">
        <f>I19</f>
        <v>0</v>
      </c>
      <c r="H22" s="37"/>
      <c r="I22" s="37"/>
      <c r="J22" s="37"/>
      <c r="K22" s="54">
        <f>SUM(B22:J22)</f>
        <v>756.5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86</v>
      </c>
      <c r="C24" s="17"/>
      <c r="D24" s="17"/>
      <c r="E24" s="17"/>
      <c r="F24" s="17" t="s">
        <v>50</v>
      </c>
      <c r="G24" s="17" t="s">
        <v>87</v>
      </c>
      <c r="H24" s="17"/>
      <c r="I24" s="17"/>
      <c r="J24" s="17" t="s">
        <v>52</v>
      </c>
      <c r="K24" s="17"/>
    </row>
    <row r="27" ht="18.75" spans="1:11">
      <c r="A27" s="2" t="s">
        <v>88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高原</v>
      </c>
      <c r="G29" s="7"/>
      <c r="H29" s="6" t="s">
        <v>56</v>
      </c>
      <c r="I29" s="5"/>
      <c r="J29" s="7" t="str">
        <f>J5</f>
        <v>总监</v>
      </c>
      <c r="K29" s="41"/>
    </row>
    <row r="30" ht="20.1" customHeight="1" spans="2:11">
      <c r="B30" s="8"/>
      <c r="C30" s="9"/>
      <c r="D30" s="10" t="s">
        <v>58</v>
      </c>
      <c r="E30" s="10"/>
      <c r="F30" s="11" t="str">
        <f>F6</f>
        <v>深圳、北京</v>
      </c>
      <c r="G30" s="11"/>
      <c r="H30" s="10" t="s">
        <v>60</v>
      </c>
      <c r="I30" s="9"/>
      <c r="J30" s="11" t="str">
        <f>J6</f>
        <v>企划活动部</v>
      </c>
      <c r="K30" s="42"/>
    </row>
    <row r="31" ht="20.1" customHeight="1" spans="2:11">
      <c r="B31" s="8"/>
      <c r="C31" s="9"/>
      <c r="D31" s="10" t="s">
        <v>62</v>
      </c>
      <c r="E31" s="10"/>
      <c r="F31" s="11">
        <f>F7</f>
        <v>43070</v>
      </c>
      <c r="G31" s="11"/>
      <c r="H31" s="10" t="s">
        <v>63</v>
      </c>
      <c r="I31" s="43"/>
      <c r="J31" s="11">
        <f>J7</f>
        <v>43083</v>
      </c>
      <c r="K31" s="42"/>
    </row>
    <row r="32" ht="20.1" customHeight="1" spans="2:11">
      <c r="B32" s="13"/>
      <c r="C32" s="14"/>
      <c r="D32" s="15"/>
      <c r="E32" s="15"/>
      <c r="F32" s="16"/>
      <c r="G32" s="16"/>
      <c r="H32" s="15" t="s">
        <v>64</v>
      </c>
      <c r="I32" s="45"/>
      <c r="J32" s="16" t="str">
        <f>J8</f>
        <v>HMZA-171206-QSK685</v>
      </c>
      <c r="K32" s="46"/>
    </row>
    <row r="33" ht="20.1" customHeight="1"/>
    <row r="34" ht="20.1" customHeight="1" spans="2:11">
      <c r="B34" s="32"/>
      <c r="C34" s="32"/>
      <c r="D34" s="38" t="s">
        <v>89</v>
      </c>
      <c r="E34" s="32" t="s">
        <v>90</v>
      </c>
      <c r="F34" s="32"/>
      <c r="G34" s="26" t="s">
        <v>91</v>
      </c>
      <c r="H34" s="26" t="s">
        <v>92</v>
      </c>
      <c r="I34" s="26" t="s">
        <v>43</v>
      </c>
      <c r="J34" s="26"/>
      <c r="K34" s="55" t="s">
        <v>71</v>
      </c>
    </row>
    <row r="35" ht="20.1" customHeight="1" spans="2:11">
      <c r="B35" s="32">
        <v>1</v>
      </c>
      <c r="C35" s="32"/>
      <c r="D35" s="39"/>
      <c r="E35" s="32"/>
      <c r="F35" s="32"/>
      <c r="G35" s="26">
        <v>0</v>
      </c>
      <c r="H35" s="26">
        <v>0</v>
      </c>
      <c r="I35" s="47">
        <f>G35*H35</f>
        <v>0</v>
      </c>
      <c r="J35" s="48"/>
      <c r="K35" s="56"/>
    </row>
    <row r="36" ht="20.1" customHeight="1" spans="2:11">
      <c r="B36" s="32">
        <v>2</v>
      </c>
      <c r="C36" s="32"/>
      <c r="D36" s="39"/>
      <c r="E36" s="32"/>
      <c r="F36" s="32"/>
      <c r="G36" s="26">
        <v>0</v>
      </c>
      <c r="H36" s="26">
        <v>0</v>
      </c>
      <c r="I36" s="47">
        <f t="shared" ref="I36:I37" si="0">G36*H36</f>
        <v>0</v>
      </c>
      <c r="J36" s="48"/>
      <c r="K36" s="56"/>
    </row>
    <row r="37" ht="20.1" customHeight="1" spans="2:11">
      <c r="B37" s="32">
        <v>3</v>
      </c>
      <c r="C37" s="32"/>
      <c r="D37" s="39"/>
      <c r="E37" s="32"/>
      <c r="F37" s="32"/>
      <c r="G37" s="26">
        <v>0</v>
      </c>
      <c r="H37" s="26">
        <v>2</v>
      </c>
      <c r="I37" s="47">
        <f t="shared" si="0"/>
        <v>0</v>
      </c>
      <c r="J37" s="48"/>
      <c r="K37" s="56"/>
    </row>
    <row r="38" ht="20.1" customHeight="1" spans="2:11">
      <c r="B38" s="20" t="s">
        <v>43</v>
      </c>
      <c r="C38" s="35"/>
      <c r="D38" s="35"/>
      <c r="E38" s="35"/>
      <c r="F38" s="21"/>
      <c r="G38" s="36"/>
      <c r="H38" s="36">
        <f>SUM(H20:H37)</f>
        <v>2</v>
      </c>
      <c r="I38" s="50">
        <f>SUM(I35:J37)</f>
        <v>0</v>
      </c>
      <c r="J38" s="51"/>
      <c r="K38" s="52"/>
    </row>
    <row r="39" ht="20.1" customHeight="1" spans="2:11">
      <c r="B39" s="17" t="s">
        <v>86</v>
      </c>
      <c r="C39" s="17"/>
      <c r="D39" s="17"/>
      <c r="E39" s="17"/>
      <c r="F39" s="17" t="s">
        <v>50</v>
      </c>
      <c r="G39" s="17" t="s">
        <v>87</v>
      </c>
      <c r="H39" s="17"/>
      <c r="I39" s="17"/>
      <c r="J39" s="17" t="s">
        <v>52</v>
      </c>
      <c r="K39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7"/>
    <mergeCell ref="E12:F13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2017-12-15T05:50:25Z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