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<sst xmlns="http://schemas.openxmlformats.org/spreadsheetml/2006/main" count="87">
  <si>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</si>
  <si>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团号：HMQA-180204-BFX711</t>
  </si>
  <si>
    <t>会议日期：2018-02-04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</si>
  <si>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</si>
  <si>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</si>
  <si>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</si>
  <si>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</si>
  <si>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</si>
  <si>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</si>
  <si>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</si>
  <si>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</si>
  <si>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</si>
  <si>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</si>
  <si>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</si>
  <si>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</si>
  <si>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</si>
  <si>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</si>
  <si>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</si>
  <si>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</si>
  <si>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</si>
  <si>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</si>
  <si>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</si>
  <si>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</si>
  <si>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</si>
  <si>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</si>
  <si>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</si>
  <si>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</si>
  <si>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</si>
  <si>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</si>
  <si>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</si>
  <si>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</si>
  <si>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导游费，有无春节假期，团队结束后节前来不及汇款，所以安排现结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</si>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</sst>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179" formatCode="#,##0.00_);[Red]\(#,##0.00\)"/>
    <numFmt numFmtId="44" formatCode="_ &quot;￥&quot;* #,##0.00_ ;_ &quot;￥&quot;* \-#,##0.00_ ;_ &quot;￥&quot;* &quot;-&quot;??_ ;_ @_ 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26" borderId="23" applyNumberFormat="0" applyAlignment="0" applyProtection="0">
      <alignment vertical="center"/>
    </xf>
    <xf numFmtId="0" fontId="27" fillId="26" borderId="18" applyNumberFormat="0" applyAlignment="0" applyProtection="0">
      <alignment vertical="center"/>
    </xf>
    <xf numFmtId="0" fontId="20" fillId="20" borderId="1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2" workbookViewId="0">
      <selection activeCell="B62" sqref="B62"/>
    </sheetView>
  </sheetViews>
  <sheetFormatPr defaultColWidth="9" defaultRowHeight="21" customHeight="1"/>
  <cols>
    <col min="1" max="1" width="9" style="51"/>
    <col min="2" max="2" width="16.75" customWidth="1"/>
    <col min="3" max="3" width="11.25" style="52" customWidth="1"/>
    <col min="5" max="5" width="11" customWidth="1"/>
    <col min="7" max="7" width="10.375"/>
    <col min="8" max="8" width="10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/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1200</v>
      </c>
      <c r="D28" s="64">
        <v>1</v>
      </c>
      <c r="E28" s="63">
        <f t="shared" si="2"/>
        <v>1200</v>
      </c>
      <c r="F28" s="63"/>
      <c r="G28" s="63">
        <v>1200</v>
      </c>
      <c r="H28" s="63">
        <f t="shared" si="0"/>
        <v>1200</v>
      </c>
      <c r="I28" s="92" t="s">
        <v>31</v>
      </c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93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9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1200</v>
      </c>
      <c r="D32" s="67">
        <f t="shared" ref="D32:E32" si="11">SUM(D28)</f>
        <v>1</v>
      </c>
      <c r="E32" s="67">
        <f t="shared" si="11"/>
        <v>1200</v>
      </c>
      <c r="F32" s="67">
        <f>SUM(F28:F31)</f>
        <v>0</v>
      </c>
      <c r="G32" s="67">
        <f t="shared" ref="G32:H32" si="12">SUM(G28:G31)</f>
        <v>1200</v>
      </c>
      <c r="H32" s="67">
        <f t="shared" si="12"/>
        <v>1200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5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6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6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6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7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/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5" t="s">
        <v>43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6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6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6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6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6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6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7"/>
    </row>
    <row r="53" customHeight="1" spans="1:10">
      <c r="A53" s="65"/>
      <c r="B53" s="66" t="s">
        <v>45</v>
      </c>
      <c r="C53" s="67">
        <f>SUM(C52,C44,C40,C37,C32,C27,C24,C21,C16,C13)</f>
        <v>1200</v>
      </c>
      <c r="D53" s="67">
        <f t="shared" ref="D53:H53" si="22">SUM(D52,D44,D40,D37,D32,D27,D24,D21,D16,D13)</f>
        <v>3</v>
      </c>
      <c r="E53" s="67">
        <f t="shared" si="22"/>
        <v>1200</v>
      </c>
      <c r="F53" s="67">
        <f t="shared" si="22"/>
        <v>0</v>
      </c>
      <c r="G53" s="67">
        <f t="shared" si="22"/>
        <v>1200</v>
      </c>
      <c r="H53" s="67">
        <f t="shared" si="22"/>
        <v>1200</v>
      </c>
      <c r="I53" s="87"/>
      <c r="J53" s="98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9" t="s">
        <v>50</v>
      </c>
    </row>
    <row r="58" customHeight="1" spans="1:9">
      <c r="A58" s="78">
        <f>E53</f>
        <v>1200</v>
      </c>
      <c r="B58" s="79"/>
      <c r="C58" s="79">
        <f>H53</f>
        <v>1200</v>
      </c>
      <c r="D58" s="79"/>
      <c r="E58" s="79">
        <f>F53</f>
        <v>0</v>
      </c>
      <c r="F58" s="79"/>
      <c r="G58" s="79">
        <f>G53</f>
        <v>1200</v>
      </c>
      <c r="H58" s="79"/>
      <c r="I58" s="100">
        <f>A58-C58</f>
        <v>0</v>
      </c>
    </row>
    <row r="60" customHeight="1" spans="1:9">
      <c r="A60" s="80" t="s">
        <v>51</v>
      </c>
      <c r="B60" s="81" t="s">
        <v>52</v>
      </c>
      <c r="C60" s="82" t="s">
        <v>53</v>
      </c>
      <c r="D60" s="80"/>
      <c r="E60" s="80" t="s">
        <v>54</v>
      </c>
      <c r="F60" s="80"/>
      <c r="G60" s="80" t="s">
        <v>55</v>
      </c>
      <c r="H60" s="80"/>
      <c r="I60" s="81"/>
    </row>
  </sheetData>
  <mergeCells count="77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I28:I30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>
        <v>0</v>
      </c>
      <c r="H11" s="25"/>
      <c r="I11" s="40"/>
      <c r="J11" s="41"/>
      <c r="K11" s="42" t="s">
        <v>72</v>
      </c>
    </row>
    <row r="12" ht="20.1" customHeight="1" spans="2:11">
      <c r="B12" s="22">
        <v>2</v>
      </c>
      <c r="C12" s="23"/>
      <c r="D12" s="26"/>
      <c r="E12" s="27" t="s">
        <v>73</v>
      </c>
      <c r="F12" s="27"/>
      <c r="G12" s="25">
        <v>0</v>
      </c>
      <c r="H12" s="25"/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75</v>
      </c>
      <c r="F13" s="23"/>
      <c r="G13" s="25">
        <v>0</v>
      </c>
      <c r="H13" s="25"/>
      <c r="I13" s="40"/>
      <c r="J13" s="41"/>
      <c r="K13" s="42" t="s">
        <v>72</v>
      </c>
    </row>
    <row r="14" ht="20.1" customHeight="1" spans="2:11">
      <c r="B14" s="22">
        <v>4</v>
      </c>
      <c r="C14" s="23"/>
      <c r="D14" s="26"/>
      <c r="E14" s="22" t="s">
        <v>76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67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53</v>
      </c>
      <c r="G23" s="16" t="s">
        <v>81</v>
      </c>
      <c r="H23" s="16"/>
      <c r="I23" s="16"/>
      <c r="J23" s="16" t="s">
        <v>55</v>
      </c>
      <c r="K23" s="16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>
        <f>F5</f>
        <v>0</v>
      </c>
      <c r="G28" s="7"/>
      <c r="H28" s="6" t="s">
        <v>58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59</v>
      </c>
      <c r="E29" s="10"/>
      <c r="F29" s="11">
        <f>F6</f>
        <v>0</v>
      </c>
      <c r="G29" s="11"/>
      <c r="H29" s="10" t="s">
        <v>60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61</v>
      </c>
      <c r="E30" s="10"/>
      <c r="F30" s="11">
        <f>F7</f>
        <v>0</v>
      </c>
      <c r="G30" s="11"/>
      <c r="H30" s="10" t="s">
        <v>62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63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45</v>
      </c>
      <c r="J33" s="25"/>
      <c r="K33" s="48" t="s">
        <v>69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53</v>
      </c>
      <c r="G38" s="16" t="s">
        <v>81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2018-03-08T06:59:34Z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