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imn\Desktop\6月各地-于家琛\6.8 西安\"/>
    </mc:Choice>
  </mc:AlternateContent>
  <bookViews>
    <workbookView xWindow="0" yWindow="0" windowWidth="15255" windowHeight="8535" tabRatio="612"/>
  </bookViews>
  <sheets>
    <sheet name="账单" sheetId="1" r:id="rId1"/>
  </sheets>
  <definedNames>
    <definedName name="_xlnm.Print_Area" localSheetId="0">账单!$A$1:$C$28</definedName>
  </definedNames>
  <calcPr calcId="162913"/>
</workbook>
</file>

<file path=xl/calcChain.xml><?xml version="1.0" encoding="utf-8"?>
<calcChain xmlns="http://schemas.openxmlformats.org/spreadsheetml/2006/main">
  <c r="C16" i="1" l="1"/>
  <c r="C19" i="1"/>
  <c r="C21" i="1"/>
  <c r="C14" i="1" l="1"/>
  <c r="C15" i="1"/>
  <c r="C13" i="1"/>
  <c r="C18" i="1"/>
  <c r="C11" i="1"/>
  <c r="C10" i="1"/>
  <c r="C23" i="1" l="1"/>
  <c r="C25" i="1" s="1"/>
  <c r="E13" i="1"/>
</calcChain>
</file>

<file path=xl/sharedStrings.xml><?xml version="1.0" encoding="utf-8"?>
<sst xmlns="http://schemas.openxmlformats.org/spreadsheetml/2006/main" count="38" uniqueCount="38">
  <si>
    <t>发件人：</t>
  </si>
  <si>
    <t xml:space="preserve">陕 西 中 国 旅 行 社 有 限 责 任 公 司
旅行团费用结算通知书
 </t>
  </si>
  <si>
    <t>收件人</t>
  </si>
  <si>
    <t>单位：元</t>
  </si>
  <si>
    <t>项目</t>
  </si>
  <si>
    <t>结 算 人 数</t>
  </si>
  <si>
    <t xml:space="preserve"> 团   号：</t>
  </si>
  <si>
    <r>
      <rPr>
        <b/>
        <sz val="11"/>
        <rFont val="宋体"/>
        <family val="3"/>
        <charset val="134"/>
      </rPr>
      <t xml:space="preserve">接团日期： </t>
    </r>
  </si>
  <si>
    <t>结算金额</t>
  </si>
  <si>
    <t>收费项目</t>
  </si>
  <si>
    <t xml:space="preserve">编制单位 </t>
  </si>
  <si>
    <t>以上敬请尽快汇款并盖章确认回执，多谢！</t>
  </si>
  <si>
    <t xml:space="preserve"> </t>
    <phoneticPr fontId="9" type="noConversion"/>
  </si>
  <si>
    <t xml:space="preserve">户    名：陕西中国旅行社有限责任公司
开户银行：西安工行互助路分理处
帐    号：37000 23509 00662 7831    
</t>
    <phoneticPr fontId="9" type="noConversion"/>
  </si>
  <si>
    <t>团费</t>
    <phoneticPr fontId="9" type="noConversion"/>
  </si>
  <si>
    <t>结算金额：</t>
    <phoneticPr fontId="9" type="noConversion"/>
  </si>
  <si>
    <t>中国康辉 马洁 经理</t>
    <phoneticPr fontId="9" type="noConversion"/>
  </si>
  <si>
    <t xml:space="preserve"> CTSSX－NT－170608</t>
    <phoneticPr fontId="9" type="noConversion"/>
  </si>
  <si>
    <t>6月07日-6月09日</t>
    <phoneticPr fontId="9" type="noConversion"/>
  </si>
  <si>
    <t>6月7日 悦豪酒店费用：350元/间/天*2间</t>
    <phoneticPr fontId="9" type="noConversion"/>
  </si>
  <si>
    <t>6月8日 悦豪酒店费用：350元/间/天*（8标+1单）间</t>
    <phoneticPr fontId="9" type="noConversion"/>
  </si>
  <si>
    <t>6月8日 悦豪酒店东岳厅：2500元/半天</t>
    <phoneticPr fontId="9" type="noConversion"/>
  </si>
  <si>
    <t>王艺凡     TEL:029-82403542  FAX：029-82403544</t>
    <phoneticPr fontId="9" type="noConversion"/>
  </si>
  <si>
    <t>预付金额：</t>
    <phoneticPr fontId="9" type="noConversion"/>
  </si>
  <si>
    <t>人员费用：500元/人/天*2天</t>
    <phoneticPr fontId="9" type="noConversion"/>
  </si>
  <si>
    <t>6月8日 午餐自助：95元/人*12人</t>
    <phoneticPr fontId="9" type="noConversion"/>
  </si>
  <si>
    <t>6月8日 晚餐大家羊庄：3979元 + 白酒188元</t>
    <phoneticPr fontId="9" type="noConversion"/>
  </si>
  <si>
    <t xml:space="preserve">6月8日 买烟38元*3盒 + 啤酒4元/瓶*72瓶 </t>
    <phoneticPr fontId="9" type="noConversion"/>
  </si>
  <si>
    <t>购买礼品：150元/个*20个</t>
    <phoneticPr fontId="9" type="noConversion"/>
  </si>
  <si>
    <t>已付金额：</t>
    <phoneticPr fontId="9" type="noConversion"/>
  </si>
  <si>
    <t>伍仟伍佰陆拾肆元整</t>
    <phoneticPr fontId="9" type="noConversion"/>
  </si>
  <si>
    <t xml:space="preserve">陕西中旅   王艺凡  2017.06.09 </t>
    <phoneticPr fontId="9" type="noConversion"/>
  </si>
  <si>
    <t>6.7接机 小车240元/趟*3趟</t>
    <phoneticPr fontId="9" type="noConversion"/>
  </si>
  <si>
    <t>6.8接机 别克商务350元/趟*1趟 + 别克商务240元/趟*1趟</t>
    <phoneticPr fontId="9" type="noConversion"/>
  </si>
  <si>
    <t>壹万柒仟捌佰壹拾玖元</t>
    <phoneticPr fontId="9" type="noConversion"/>
  </si>
  <si>
    <t>壹万贰仟贰佰伍拾伍元</t>
    <phoneticPr fontId="9" type="noConversion"/>
  </si>
  <si>
    <t>6.8接机 别克商务450元/趟*1趟（接刘银海去机场接辛总）</t>
    <phoneticPr fontId="9" type="noConversion"/>
  </si>
  <si>
    <t>垫付税金：（3979+188+38*3+4*72）*5%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</si>
</sst>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&quot;￥&quot;#,##0.00;&quot;￥&quot;\-#,##0.00"/>
    <numFmt numFmtId="177" formatCode="[DBNum2][$-804]General"/>
    <numFmt numFmtId="178" formatCode="&quot;￥&quot;#,##0.00;[Red]&quot;￥&quot;#,##0.00"/>
  </numFmts>
  <fonts count="11" x14ac:knownFonts="1">
    <font>
      <sz val="12"/>
      <name val="宋体"/>
      <charset val="134"/>
    </font>
    <font>
      <b/>
      <sz val="11"/>
      <name val="黑体"/>
      <family val="3"/>
      <charset val="134"/>
    </font>
    <font>
      <b/>
      <sz val="12"/>
      <name val="黑体"/>
      <family val="3"/>
      <charset val="134"/>
    </font>
    <font>
      <b/>
      <sz val="16"/>
      <name val="黑体"/>
      <family val="3"/>
      <charset val="134"/>
    </font>
    <font>
      <b/>
      <sz val="14"/>
      <name val="黑体"/>
      <family val="3"/>
      <charset val="134"/>
    </font>
    <font>
      <b/>
      <sz val="11"/>
      <name val="宋体"/>
      <family val="3"/>
      <charset val="134"/>
    </font>
    <font>
      <b/>
      <sz val="14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Border="1" applyAlignment="1">
      <alignment horizontal="right"/>
    </xf>
    <xf numFmtId="0" fontId="1" fillId="0" borderId="0" xfId="0" applyFont="1" applyBorder="1"/>
    <xf numFmtId="0" fontId="2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31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/>
    <xf numFmtId="0" fontId="5" fillId="0" borderId="9" xfId="0" applyFont="1" applyBorder="1" applyAlignment="1">
      <alignment horizontal="right" vertical="center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vertical="center"/>
    </xf>
    <xf numFmtId="58" fontId="5" fillId="0" borderId="8" xfId="0" applyNumberFormat="1" applyFont="1" applyBorder="1" applyAlignment="1">
      <alignment horizontal="center"/>
    </xf>
    <xf numFmtId="58" fontId="7" fillId="0" borderId="8" xfId="0" applyNumberFormat="1" applyFont="1" applyBorder="1" applyAlignment="1">
      <alignment horizontal="left" vertical="center" wrapText="1"/>
    </xf>
    <xf numFmtId="58" fontId="7" fillId="0" borderId="8" xfId="0" applyNumberFormat="1" applyFont="1" applyBorder="1" applyAlignment="1">
      <alignment horizontal="left"/>
    </xf>
    <xf numFmtId="0" fontId="7" fillId="0" borderId="8" xfId="0" applyFont="1" applyBorder="1" applyAlignment="1">
      <alignment horizontal="left"/>
    </xf>
    <xf numFmtId="176" fontId="7" fillId="0" borderId="9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177" fontId="3" fillId="0" borderId="8" xfId="0" applyNumberFormat="1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6" fillId="0" borderId="9" xfId="0" applyFont="1" applyBorder="1" applyAlignment="1">
      <alignment horizontal="right" vertical="center"/>
    </xf>
    <xf numFmtId="176" fontId="7" fillId="0" borderId="10" xfId="0" applyNumberFormat="1" applyFont="1" applyBorder="1" applyAlignment="1">
      <alignment horizontal="center" vertical="center" wrapText="1"/>
    </xf>
    <xf numFmtId="178" fontId="3" fillId="2" borderId="9" xfId="0" applyNumberFormat="1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/>
    </xf>
    <xf numFmtId="0" fontId="5" fillId="0" borderId="18" xfId="0" applyFont="1" applyBorder="1"/>
    <xf numFmtId="0" fontId="5" fillId="0" borderId="1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176" fontId="0" fillId="0" borderId="0" xfId="0" applyNumberFormat="1"/>
    <xf numFmtId="14" fontId="7" fillId="3" borderId="8" xfId="0" applyNumberFormat="1" applyFont="1" applyFill="1" applyBorder="1" applyAlignment="1">
      <alignment horizontal="left" vertical="center" wrapText="1"/>
    </xf>
    <xf numFmtId="176" fontId="7" fillId="3" borderId="10" xfId="0" applyNumberFormat="1" applyFont="1" applyFill="1" applyBorder="1" applyAlignment="1">
      <alignment horizontal="center" vertical="center" wrapText="1"/>
    </xf>
    <xf numFmtId="176" fontId="10" fillId="0" borderId="0" xfId="0" applyNumberFormat="1" applyFont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7" fillId="0" borderId="1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activeCell="E27" sqref="E27"/>
    </sheetView>
  </sheetViews>
  <sheetFormatPr defaultColWidth="9" defaultRowHeight="14.25" x14ac:dyDescent="0.15"/>
  <cols>
    <col min="1" max="1" width="13.25" customWidth="1"/>
    <col min="2" max="2" width="48.5" customWidth="1"/>
    <col min="3" max="3" width="20.875" style="1" customWidth="1"/>
    <col min="4" max="4" width="5.375" customWidth="1"/>
    <col min="5" max="5" width="12.125" customWidth="1"/>
    <col min="6" max="6" width="12.75" customWidth="1"/>
  </cols>
  <sheetData>
    <row r="1" spans="1:5" ht="25.5" customHeight="1" x14ac:dyDescent="0.15">
      <c r="A1" s="2" t="s">
        <v>0</v>
      </c>
      <c r="B1" s="3" t="s">
        <v>22</v>
      </c>
      <c r="C1" s="4"/>
    </row>
    <row r="2" spans="1:5" ht="57.75" customHeight="1" x14ac:dyDescent="0.25">
      <c r="A2" s="37" t="s">
        <v>1</v>
      </c>
      <c r="B2" s="38"/>
      <c r="C2" s="39"/>
    </row>
    <row r="3" spans="1:5" ht="27.75" customHeight="1" x14ac:dyDescent="0.25">
      <c r="A3" s="5" t="s">
        <v>2</v>
      </c>
      <c r="B3" s="6" t="s">
        <v>16</v>
      </c>
      <c r="C3" s="7" t="s">
        <v>3</v>
      </c>
    </row>
    <row r="4" spans="1:5" ht="20.100000000000001" customHeight="1" x14ac:dyDescent="0.15">
      <c r="A4" s="8" t="s">
        <v>4</v>
      </c>
      <c r="B4" s="9"/>
      <c r="C4" s="10" t="s">
        <v>5</v>
      </c>
    </row>
    <row r="5" spans="1:5" ht="6.75" customHeight="1" x14ac:dyDescent="0.15">
      <c r="A5" s="8"/>
      <c r="B5" s="11"/>
      <c r="C5" s="12"/>
    </row>
    <row r="6" spans="1:5" ht="20.100000000000001" customHeight="1" x14ac:dyDescent="0.25">
      <c r="A6" s="8" t="s">
        <v>6</v>
      </c>
      <c r="B6" s="13" t="s">
        <v>17</v>
      </c>
      <c r="C6" s="14">
        <v>20</v>
      </c>
    </row>
    <row r="7" spans="1:5" ht="20.100000000000001" customHeight="1" x14ac:dyDescent="0.15">
      <c r="A7" s="8" t="s">
        <v>7</v>
      </c>
      <c r="B7" s="15" t="s">
        <v>18</v>
      </c>
      <c r="C7" s="10" t="s">
        <v>8</v>
      </c>
    </row>
    <row r="8" spans="1:5" ht="6.75" customHeight="1" thickBot="1" x14ac:dyDescent="0.2">
      <c r="A8" s="27"/>
      <c r="B8" s="28"/>
      <c r="C8" s="29"/>
    </row>
    <row r="9" spans="1:5" ht="20.100000000000001" customHeight="1" x14ac:dyDescent="0.15">
      <c r="A9" s="30" t="s">
        <v>9</v>
      </c>
      <c r="B9" s="31" t="s">
        <v>12</v>
      </c>
      <c r="C9" s="32"/>
    </row>
    <row r="10" spans="1:5" ht="20.100000000000001" customHeight="1" x14ac:dyDescent="0.15">
      <c r="A10" s="46" t="s">
        <v>14</v>
      </c>
      <c r="B10" s="34" t="s">
        <v>19</v>
      </c>
      <c r="C10" s="35">
        <f>350*2</f>
        <v>700</v>
      </c>
    </row>
    <row r="11" spans="1:5" ht="20.100000000000001" customHeight="1" x14ac:dyDescent="0.15">
      <c r="A11" s="47"/>
      <c r="B11" s="34" t="s">
        <v>20</v>
      </c>
      <c r="C11" s="35">
        <f>350*9</f>
        <v>3150</v>
      </c>
    </row>
    <row r="12" spans="1:5" ht="20.100000000000001" customHeight="1" x14ac:dyDescent="0.15">
      <c r="A12" s="47"/>
      <c r="B12" s="34" t="s">
        <v>21</v>
      </c>
      <c r="C12" s="35">
        <v>2500</v>
      </c>
      <c r="E12" s="33"/>
    </row>
    <row r="13" spans="1:5" ht="20.100000000000001" customHeight="1" x14ac:dyDescent="0.15">
      <c r="A13" s="47"/>
      <c r="B13" s="34" t="s">
        <v>25</v>
      </c>
      <c r="C13" s="35">
        <f>95*12</f>
        <v>1140</v>
      </c>
      <c r="E13" s="36">
        <f>SUM(C10:C13)</f>
        <v>7490</v>
      </c>
    </row>
    <row r="14" spans="1:5" ht="20.100000000000001" customHeight="1" x14ac:dyDescent="0.15">
      <c r="A14" s="47"/>
      <c r="B14" s="16" t="s">
        <v>26</v>
      </c>
      <c r="C14" s="25">
        <f>3979+188</f>
        <v>4167</v>
      </c>
    </row>
    <row r="15" spans="1:5" ht="20.100000000000001" customHeight="1" x14ac:dyDescent="0.15">
      <c r="A15" s="47"/>
      <c r="B15" s="17" t="s">
        <v>27</v>
      </c>
      <c r="C15" s="25">
        <f>38*3+4*72</f>
        <v>402</v>
      </c>
    </row>
    <row r="16" spans="1:5" ht="20.100000000000001" customHeight="1" x14ac:dyDescent="0.15">
      <c r="A16" s="47"/>
      <c r="B16" s="17" t="s">
        <v>37</v>
      </c>
      <c r="C16" s="25">
        <f>(3979+188+38*3+4*72)*5%+0.05</f>
        <v>228.50000000000003</v>
      </c>
    </row>
    <row r="17" spans="1:3" ht="20.100000000000001" customHeight="1" x14ac:dyDescent="0.15">
      <c r="A17" s="47"/>
      <c r="B17" s="17" t="s">
        <v>24</v>
      </c>
      <c r="C17" s="25">
        <v>1000</v>
      </c>
    </row>
    <row r="18" spans="1:3" ht="20.100000000000001" customHeight="1" x14ac:dyDescent="0.15">
      <c r="A18" s="47"/>
      <c r="B18" s="17" t="s">
        <v>32</v>
      </c>
      <c r="C18" s="25">
        <f>240*3</f>
        <v>720</v>
      </c>
    </row>
    <row r="19" spans="1:3" ht="20.100000000000001" customHeight="1" x14ac:dyDescent="0.15">
      <c r="A19" s="47"/>
      <c r="B19" s="18" t="s">
        <v>33</v>
      </c>
      <c r="C19" s="25">
        <f>350*1+240</f>
        <v>590</v>
      </c>
    </row>
    <row r="20" spans="1:3" ht="20.100000000000001" customHeight="1" x14ac:dyDescent="0.15">
      <c r="A20" s="47"/>
      <c r="B20" s="18" t="s">
        <v>36</v>
      </c>
      <c r="C20" s="25">
        <v>450</v>
      </c>
    </row>
    <row r="21" spans="1:3" ht="20.100000000000001" customHeight="1" x14ac:dyDescent="0.15">
      <c r="A21" s="47"/>
      <c r="B21" s="18" t="s">
        <v>28</v>
      </c>
      <c r="C21" s="25">
        <f>150*20</f>
        <v>3000</v>
      </c>
    </row>
    <row r="22" spans="1:3" ht="20.100000000000001" customHeight="1" x14ac:dyDescent="0.15">
      <c r="A22" s="47"/>
      <c r="B22" s="18"/>
      <c r="C22" s="19"/>
    </row>
    <row r="23" spans="1:3" ht="20.100000000000001" customHeight="1" x14ac:dyDescent="0.25">
      <c r="A23" s="20" t="s">
        <v>15</v>
      </c>
      <c r="B23" s="21" t="s">
        <v>34</v>
      </c>
      <c r="C23" s="26">
        <f>SUM(C10:C22)</f>
        <v>18047.5</v>
      </c>
    </row>
    <row r="24" spans="1:3" ht="20.100000000000001" customHeight="1" x14ac:dyDescent="0.25">
      <c r="A24" s="20" t="s">
        <v>29</v>
      </c>
      <c r="B24" s="21" t="s">
        <v>30</v>
      </c>
      <c r="C24" s="26">
        <v>5564</v>
      </c>
    </row>
    <row r="25" spans="1:3" ht="23.25" customHeight="1" x14ac:dyDescent="0.25">
      <c r="A25" s="20" t="s">
        <v>23</v>
      </c>
      <c r="B25" s="21" t="s">
        <v>35</v>
      </c>
      <c r="C25" s="26">
        <f>C23-C24</f>
        <v>12483.5</v>
      </c>
    </row>
    <row r="26" spans="1:3" ht="20.100000000000001" customHeight="1" x14ac:dyDescent="0.25">
      <c r="A26" s="22" t="s">
        <v>10</v>
      </c>
      <c r="B26" s="23"/>
      <c r="C26" s="24" t="s">
        <v>11</v>
      </c>
    </row>
    <row r="27" spans="1:3" ht="46.5" customHeight="1" x14ac:dyDescent="0.15">
      <c r="A27" s="40" t="s">
        <v>13</v>
      </c>
      <c r="B27" s="41"/>
      <c r="C27" s="42"/>
    </row>
    <row r="28" spans="1:3" ht="17.25" customHeight="1" thickBot="1" x14ac:dyDescent="0.2">
      <c r="A28" s="43" t="s">
        <v>31</v>
      </c>
      <c r="B28" s="44"/>
      <c r="C28" s="45"/>
    </row>
  </sheetData>
  <mergeCells count="4">
    <mergeCell ref="A2:C2"/>
    <mergeCell ref="A27:C27"/>
    <mergeCell ref="A28:C28"/>
    <mergeCell ref="A10:A22"/>
  </mergeCells>
  <phoneticPr fontId="9" type="noConversion"/>
  <pageMargins left="0.52986111111111101" right="0.359722222222222" top="0.38" bottom="0.39305555555555599" header="0.78" footer="0.5118055555555559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账单</vt:lpstr>
      <vt:lpstr>账单!Print_Area</vt:lpstr>
    </vt:vector>
  </TitlesOfParts>
  <Company>zz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</dc:creator>
  <cp:lastModifiedBy>Adimn</cp:lastModifiedBy>
  <cp:lastPrinted>2017-06-23T08:16:57Z</cp:lastPrinted>
  <dcterms:created xsi:type="dcterms:W3CDTF">2005-02-28T01:39:00Z</dcterms:created>
  <dcterms:modified xsi:type="dcterms:W3CDTF">2017-06-23T08:28:27Z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2052-10.1.0.5554</vt:lpwstr>
  </property>
</Properties>
</file>