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借款报账明细" sheetId="3" r:id="rId1"/>
    <sheet name="员工差旅明细" sheetId="2" r:id="rId2"/>
    <sheet name="仲岚员工差旅明细" sheetId="4" r:id="rId3"/>
    <sheet name="现金报销单" sheetId="5" r:id="rId4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G57" i="5"/>
  <c r="F57"/>
  <c r="E57"/>
  <c r="D57"/>
  <c r="C57"/>
  <c r="H56"/>
  <c r="H55"/>
  <c r="H54"/>
  <c r="H53"/>
  <c r="H52"/>
  <c r="H51"/>
  <c r="H50"/>
  <c r="H57" s="1"/>
  <c r="E50"/>
  <c r="G49"/>
  <c r="G58" s="1"/>
  <c r="G63" s="1"/>
  <c r="F49"/>
  <c r="D49"/>
  <c r="D58" s="1"/>
  <c r="C49"/>
  <c r="C58" s="1"/>
  <c r="H48"/>
  <c r="H47"/>
  <c r="H46"/>
  <c r="H49" s="1"/>
  <c r="E46"/>
  <c r="E49" s="1"/>
  <c r="G45"/>
  <c r="F45"/>
  <c r="E45"/>
  <c r="D45"/>
  <c r="C45"/>
  <c r="H44"/>
  <c r="H43"/>
  <c r="H45" s="1"/>
  <c r="E43"/>
  <c r="G42"/>
  <c r="F42"/>
  <c r="D42"/>
  <c r="C42"/>
  <c r="H41"/>
  <c r="H40"/>
  <c r="H39"/>
  <c r="H38"/>
  <c r="H42" s="1"/>
  <c r="E38"/>
  <c r="E42" s="1"/>
  <c r="G37"/>
  <c r="F37"/>
  <c r="D37"/>
  <c r="C37"/>
  <c r="H36"/>
  <c r="H35"/>
  <c r="H34"/>
  <c r="H37" s="1"/>
  <c r="H33"/>
  <c r="E33"/>
  <c r="E37" s="1"/>
  <c r="G32"/>
  <c r="F32"/>
  <c r="E32"/>
  <c r="D32"/>
  <c r="C32"/>
  <c r="H31"/>
  <c r="H30"/>
  <c r="H29"/>
  <c r="H28"/>
  <c r="H27"/>
  <c r="H26"/>
  <c r="H25"/>
  <c r="E25"/>
  <c r="G24"/>
  <c r="F24"/>
  <c r="E24"/>
  <c r="D24"/>
  <c r="C24"/>
  <c r="H23"/>
  <c r="H22"/>
  <c r="H24" s="1"/>
  <c r="E22"/>
  <c r="G21"/>
  <c r="F21"/>
  <c r="D21"/>
  <c r="C21"/>
  <c r="H20"/>
  <c r="H19"/>
  <c r="H18"/>
  <c r="H21" s="1"/>
  <c r="H17"/>
  <c r="E17"/>
  <c r="E21" s="1"/>
  <c r="G16"/>
  <c r="F16"/>
  <c r="E16"/>
  <c r="D16"/>
  <c r="C16"/>
  <c r="H15"/>
  <c r="H14"/>
  <c r="H16" s="1"/>
  <c r="E14"/>
  <c r="G13"/>
  <c r="F13"/>
  <c r="D13"/>
  <c r="C13"/>
  <c r="H12"/>
  <c r="H11"/>
  <c r="H10"/>
  <c r="H13" s="1"/>
  <c r="H9"/>
  <c r="H8"/>
  <c r="E8"/>
  <c r="E13" s="1"/>
  <c r="H32" i="3"/>
  <c r="F32"/>
  <c r="H30"/>
  <c r="G32"/>
  <c r="H31"/>
  <c r="H29"/>
  <c r="G17" i="4"/>
  <c r="G16"/>
  <c r="G15"/>
  <c r="G12"/>
  <c r="H40"/>
  <c r="I39"/>
  <c r="I38"/>
  <c r="I37"/>
  <c r="J34"/>
  <c r="J33"/>
  <c r="F33"/>
  <c r="J32"/>
  <c r="F32"/>
  <c r="J31"/>
  <c r="F31"/>
  <c r="I21"/>
  <c r="G24" s="1"/>
  <c r="H21"/>
  <c r="B24" s="1"/>
  <c r="G20"/>
  <c r="G19"/>
  <c r="G18"/>
  <c r="G14"/>
  <c r="G13"/>
  <c r="G11"/>
  <c r="I40" i="2"/>
  <c r="H40"/>
  <c r="I39"/>
  <c r="I38"/>
  <c r="I37"/>
  <c r="J34"/>
  <c r="J33"/>
  <c r="F33"/>
  <c r="J32"/>
  <c r="F32"/>
  <c r="J31"/>
  <c r="F31"/>
  <c r="K24"/>
  <c r="G24"/>
  <c r="B24"/>
  <c r="I21"/>
  <c r="H21"/>
  <c r="G21"/>
  <c r="G20"/>
  <c r="G19"/>
  <c r="G18"/>
  <c r="G17"/>
  <c r="G16"/>
  <c r="G15"/>
  <c r="G14"/>
  <c r="G13"/>
  <c r="G12"/>
  <c r="G11"/>
  <c r="A63" i="3"/>
  <c r="E58"/>
  <c r="D58"/>
  <c r="C58"/>
  <c r="G57"/>
  <c r="G58" s="1"/>
  <c r="G63" s="1"/>
  <c r="F57"/>
  <c r="E57"/>
  <c r="D57"/>
  <c r="C57"/>
  <c r="H56"/>
  <c r="H55"/>
  <c r="H54"/>
  <c r="H53"/>
  <c r="H52"/>
  <c r="H51"/>
  <c r="H50"/>
  <c r="E50"/>
  <c r="G49"/>
  <c r="F49"/>
  <c r="E49"/>
  <c r="D49"/>
  <c r="C49"/>
  <c r="H48"/>
  <c r="H47"/>
  <c r="H46"/>
  <c r="H49" s="1"/>
  <c r="E46"/>
  <c r="H45"/>
  <c r="G45"/>
  <c r="F45"/>
  <c r="E45"/>
  <c r="D45"/>
  <c r="C45"/>
  <c r="H44"/>
  <c r="H43"/>
  <c r="E43"/>
  <c r="H42"/>
  <c r="G42"/>
  <c r="F42"/>
  <c r="E42"/>
  <c r="D42"/>
  <c r="C42"/>
  <c r="H41"/>
  <c r="H40"/>
  <c r="H39"/>
  <c r="H38"/>
  <c r="E38"/>
  <c r="H37"/>
  <c r="G37"/>
  <c r="F37"/>
  <c r="E37"/>
  <c r="D37"/>
  <c r="C37"/>
  <c r="H36"/>
  <c r="H35"/>
  <c r="H34"/>
  <c r="H33"/>
  <c r="E33"/>
  <c r="E32"/>
  <c r="D32"/>
  <c r="C32"/>
  <c r="H28"/>
  <c r="H27"/>
  <c r="H26"/>
  <c r="H25"/>
  <c r="E25"/>
  <c r="G24"/>
  <c r="F24"/>
  <c r="E24"/>
  <c r="D24"/>
  <c r="C24"/>
  <c r="H23"/>
  <c r="H22"/>
  <c r="H24" s="1"/>
  <c r="E22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F58" i="5" l="1"/>
  <c r="E63" s="1"/>
  <c r="H32"/>
  <c r="H58" s="1"/>
  <c r="C63" s="1"/>
  <c r="E58"/>
  <c r="A63" s="1"/>
  <c r="H57" i="3"/>
  <c r="H21"/>
  <c r="G21" i="4"/>
  <c r="K24"/>
  <c r="I40"/>
  <c r="F58" i="3"/>
  <c r="E63" s="1"/>
  <c r="H58" l="1"/>
  <c r="C63" s="1"/>
  <c r="I63" s="1"/>
  <c r="I63" i="5"/>
</calcChain>
</file>

<file path=xl/sharedStrings.xml><?xml version="1.0" encoding="utf-8"?>
<sst xmlns="http://schemas.openxmlformats.org/spreadsheetml/2006/main" count="258" uniqueCount="115">
  <si>
    <t>【借款报销单】</t>
  </si>
  <si>
    <t>团号：HMEA-180506-FTC299</t>
  </si>
  <si>
    <t>会议日期：5月6日-13日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</si>
  <si>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</si>
  <si>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</si>
  <si>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</si>
  <si>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</si>
  <si>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</si>
  <si>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</si>
  <si>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</si>
  <si>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</si>
  <si>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</si>
  <si>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</si>
  <si>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</si>
  <si>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</si>
  <si>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</si>
  <si>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</si>
  <si>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</si>
  <si>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</si>
  <si>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</si>
  <si>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</si>
  <si>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</si>
  <si>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</si>
  <si>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</si>
  <si>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</si>
  <si>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</si>
  <si>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</si>
  <si>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</si>
  <si>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定制logo笔</t>
  </si>
  <si>
    <t>尽量提供可用的原始发票，发票项目不可用的，且开票需要加收税点的可以不提供原始发票。网上交易均需提供交易截图。</t>
  </si>
  <si>
    <t>定制行李牌</t>
  </si>
  <si>
    <t>胸卡易拉环</t>
  </si>
  <si>
    <t>转换插头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</si>
  <si>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</si>
  <si>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</si>
  <si>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</si>
  <si>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</si>
  <si>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</si>
  <si>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</si>
  <si>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</si>
  <si>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</si>
  <si>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</si>
  <si>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</si>
  <si>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</si>
  <si>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</si>
  <si>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</si>
  <si>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</si>
  <si>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</si>
  <si>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</si>
  <si>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</si>
  <si>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</si>
  <si>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</si>
  <si>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</si>
  <si>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</si>
  <si>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</si>
  <si>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</si>
  <si>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</si>
  <si>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</si>
  <si>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</si>
  <si>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</si>
  <si>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</si>
  <si>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</si>
  <si>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</si>
  <si>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</si>
  <si>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</si>
  <si>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</si>
  <si>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</si>
  <si>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2018年5月7-13日</t>
  </si>
  <si>
    <t>报销日期:</t>
  </si>
  <si>
    <t>团号:</t>
  </si>
  <si>
    <t>HMEA-180506-FTC299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</si>
  <si>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</si>
  <si>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</si>
  <si>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</si>
  <si>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</si>
  <si>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</si>
  <si>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</si>
  <si>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</si>
  <si>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</si>
  <si>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</si>
  <si>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</si>
  <si>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公司-印厂</t>
  </si>
  <si>
    <t>印厂-家</t>
  </si>
  <si>
    <t>家-机场</t>
  </si>
  <si>
    <t>机场-家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</si>
  <si>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</si>
  <si>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</si>
  <si>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</si>
  <si>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</si>
  <si>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</si>
  <si>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</si>
  <si>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</si>
  <si>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</si>
  <si>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</si>
  <si>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</si>
  <si>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</si>
  <si>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</si>
  <si>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台北</t>
  </si>
  <si>
    <t>5月7日-11日</t>
  </si>
  <si>
    <t>购买药品</t>
    <phoneticPr fontId="12" type="noConversion"/>
  </si>
  <si>
    <t>报销佛山，东莞交通费</t>
    <phoneticPr fontId="12" type="noConversion"/>
  </si>
  <si>
    <t>仲岚</t>
    <phoneticPr fontId="12" type="noConversion"/>
  </si>
  <si>
    <t>详见滴滴行程单明细</t>
    <phoneticPr fontId="12" type="noConversion"/>
  </si>
  <si>
    <t>6日130台币</t>
    <phoneticPr fontId="12" type="noConversion"/>
  </si>
  <si>
    <t>7日90台币</t>
    <phoneticPr fontId="12" type="noConversion"/>
  </si>
  <si>
    <t>11日457台币安黎欢，仲岚</t>
    <phoneticPr fontId="12" type="noConversion"/>
  </si>
  <si>
    <t>12日545台币安黎欢，仲岚</t>
    <phoneticPr fontId="12" type="noConversion"/>
  </si>
  <si>
    <t>31573台币</t>
    <phoneticPr fontId="12" type="noConversion"/>
  </si>
  <si>
    <t>购买茶叶904.87+1673</t>
    <phoneticPr fontId="12" type="noConversion"/>
  </si>
  <si>
    <t>11880台币</t>
    <phoneticPr fontId="12" type="noConversion"/>
  </si>
  <si>
    <t>顺丰快递</t>
    <phoneticPr fontId="12" type="noConversion"/>
  </si>
  <si>
    <t>7296台币</t>
    <phoneticPr fontId="12" type="noConversion"/>
  </si>
  <si>
    <t>制作费</t>
    <phoneticPr fontId="12" type="noConversion"/>
  </si>
  <si>
    <t>入台证办理居住证费用</t>
    <phoneticPr fontId="12" type="noConversion"/>
  </si>
  <si>
    <t>2758台币+120港币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</si>
</sst>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_);[Red]\(#,##0.00\)"/>
    <numFmt numFmtId="179" formatCode="#,##0.00;[Red]#,##0.00"/>
    <numFmt numFmtId="180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6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6</xdr:col>
      <xdr:colOff>57150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631825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6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view="pageBreakPreview" zoomScaleNormal="100" zoomScaleSheetLayoutView="100" workbookViewId="0">
      <selection activeCell="G56" sqref="G56"/>
    </sheetView>
  </sheetViews>
  <sheetFormatPr defaultColWidth="9" defaultRowHeight="21" customHeight="1"/>
  <cols>
    <col min="1" max="1" width="9.125" style="31" bestFit="1" customWidth="1"/>
    <col min="2" max="2" width="16.75" customWidth="1"/>
    <col min="3" max="3" width="14.125" style="32" bestFit="1" customWidth="1"/>
    <col min="4" max="4" width="9.125" bestFit="1" customWidth="1"/>
    <col min="5" max="5" width="14.125" bestFit="1" customWidth="1"/>
    <col min="6" max="6" width="15.5" bestFit="1" customWidth="1"/>
    <col min="7" max="7" width="14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69" t="s">
        <v>0</v>
      </c>
      <c r="D2" s="69"/>
      <c r="E2" s="69"/>
      <c r="F2" s="69"/>
      <c r="G2" s="69"/>
      <c r="H2" s="69"/>
      <c r="I2" s="44"/>
      <c r="J2" s="44"/>
      <c r="K2" s="44"/>
      <c r="L2" s="44"/>
    </row>
    <row r="4" spans="1:12" ht="21" customHeight="1">
      <c r="H4" s="89" t="s">
        <v>1</v>
      </c>
      <c r="I4" s="89"/>
      <c r="J4" s="89" t="s">
        <v>2</v>
      </c>
    </row>
    <row r="5" spans="1:12" ht="21" customHeight="1">
      <c r="H5" s="90"/>
      <c r="I5" s="90"/>
      <c r="J5" s="90"/>
    </row>
    <row r="6" spans="1:12" ht="21" customHeight="1">
      <c r="A6" s="78" t="s">
        <v>3</v>
      </c>
      <c r="B6" s="80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80" t="s">
        <v>7</v>
      </c>
    </row>
    <row r="7" spans="1:12" ht="21" customHeight="1">
      <c r="A7" s="78"/>
      <c r="B7" s="80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80"/>
    </row>
    <row r="8" spans="1:12" ht="21" customHeight="1">
      <c r="A8" s="79">
        <v>1</v>
      </c>
      <c r="B8" s="75" t="s">
        <v>15</v>
      </c>
      <c r="C8" s="81">
        <v>2000</v>
      </c>
      <c r="D8" s="82">
        <v>1</v>
      </c>
      <c r="E8" s="81">
        <f>C8*D8</f>
        <v>2000</v>
      </c>
      <c r="F8" s="37">
        <v>0</v>
      </c>
      <c r="G8" s="37">
        <v>0</v>
      </c>
      <c r="H8" s="37">
        <f>F8+G8</f>
        <v>0</v>
      </c>
      <c r="I8" s="45"/>
      <c r="J8" s="83" t="s">
        <v>16</v>
      </c>
    </row>
    <row r="9" spans="1:12" ht="21" customHeight="1">
      <c r="A9" s="79"/>
      <c r="B9" s="75"/>
      <c r="C9" s="81"/>
      <c r="D9" s="82"/>
      <c r="E9" s="81"/>
      <c r="F9" s="37">
        <v>0</v>
      </c>
      <c r="G9" s="37">
        <v>0</v>
      </c>
      <c r="H9" s="37">
        <f>F9+G9</f>
        <v>0</v>
      </c>
      <c r="I9" s="45"/>
      <c r="J9" s="84"/>
    </row>
    <row r="10" spans="1:12" ht="21" customHeight="1">
      <c r="A10" s="79"/>
      <c r="B10" s="75"/>
      <c r="C10" s="81"/>
      <c r="D10" s="82"/>
      <c r="E10" s="81"/>
      <c r="F10" s="37">
        <v>0</v>
      </c>
      <c r="G10" s="37">
        <v>0</v>
      </c>
      <c r="H10" s="37">
        <f>F10+G10</f>
        <v>0</v>
      </c>
      <c r="I10" s="45"/>
      <c r="J10" s="84"/>
    </row>
    <row r="11" spans="1:12" ht="21" customHeight="1">
      <c r="A11" s="79"/>
      <c r="B11" s="75"/>
      <c r="C11" s="81"/>
      <c r="D11" s="82"/>
      <c r="E11" s="81"/>
      <c r="F11" s="37">
        <v>0</v>
      </c>
      <c r="G11" s="37">
        <v>0</v>
      </c>
      <c r="H11" s="37">
        <f>F11+G11</f>
        <v>0</v>
      </c>
      <c r="I11" s="45"/>
      <c r="J11" s="84"/>
    </row>
    <row r="12" spans="1:12" ht="21" customHeight="1">
      <c r="A12" s="79"/>
      <c r="B12" s="75"/>
      <c r="C12" s="81"/>
      <c r="D12" s="82"/>
      <c r="E12" s="81"/>
      <c r="F12" s="37">
        <v>0</v>
      </c>
      <c r="G12" s="37">
        <v>0</v>
      </c>
      <c r="H12" s="37">
        <f>F12+G12</f>
        <v>0</v>
      </c>
      <c r="I12" s="45"/>
      <c r="J12" s="84"/>
    </row>
    <row r="13" spans="1:12" s="30" customFormat="1" ht="21" customHeight="1">
      <c r="A13" s="38"/>
      <c r="B13" s="39" t="s">
        <v>17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85"/>
    </row>
    <row r="14" spans="1:12" ht="21" customHeight="1">
      <c r="A14" s="60">
        <v>2</v>
      </c>
      <c r="B14" s="63" t="s">
        <v>18</v>
      </c>
      <c r="C14" s="66">
        <v>0</v>
      </c>
      <c r="D14" s="60"/>
      <c r="E14" s="66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83" t="s">
        <v>19</v>
      </c>
    </row>
    <row r="15" spans="1:12" ht="21" customHeight="1">
      <c r="A15" s="62"/>
      <c r="B15" s="65"/>
      <c r="C15" s="68"/>
      <c r="D15" s="62"/>
      <c r="E15" s="68"/>
      <c r="F15" s="37">
        <v>0</v>
      </c>
      <c r="G15" s="37">
        <v>0</v>
      </c>
      <c r="H15" s="37">
        <f t="shared" ref="H15" si="1">F15+G15</f>
        <v>0</v>
      </c>
      <c r="I15" s="45"/>
      <c r="J15" s="8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5"/>
    </row>
    <row r="17" spans="1:10" ht="21" customHeight="1">
      <c r="A17" s="79">
        <v>3</v>
      </c>
      <c r="B17" s="75" t="s">
        <v>21</v>
      </c>
      <c r="C17" s="81">
        <v>0</v>
      </c>
      <c r="D17" s="82"/>
      <c r="E17" s="81">
        <f>C17*D17</f>
        <v>0</v>
      </c>
      <c r="F17" s="37">
        <v>0</v>
      </c>
      <c r="G17" s="37">
        <v>0</v>
      </c>
      <c r="H17" s="37">
        <f>F17+G17</f>
        <v>0</v>
      </c>
      <c r="I17" s="45" t="s">
        <v>100</v>
      </c>
      <c r="J17" s="91" t="s">
        <v>22</v>
      </c>
    </row>
    <row r="18" spans="1:10" ht="21" customHeight="1">
      <c r="A18" s="79"/>
      <c r="B18" s="75"/>
      <c r="C18" s="81"/>
      <c r="D18" s="82"/>
      <c r="E18" s="81"/>
      <c r="F18" s="57">
        <v>0</v>
      </c>
      <c r="G18" s="37">
        <v>0</v>
      </c>
      <c r="H18" s="37">
        <f>F18+G18</f>
        <v>0</v>
      </c>
      <c r="I18" s="45" t="s">
        <v>114</v>
      </c>
      <c r="J18" s="92"/>
    </row>
    <row r="19" spans="1:10" ht="21" customHeight="1">
      <c r="A19" s="79"/>
      <c r="B19" s="75"/>
      <c r="C19" s="81"/>
      <c r="D19" s="82"/>
      <c r="E19" s="81"/>
      <c r="F19" s="57">
        <v>0</v>
      </c>
      <c r="G19" s="37">
        <v>0</v>
      </c>
      <c r="H19" s="37">
        <f>F19+G19</f>
        <v>0</v>
      </c>
      <c r="I19" s="45" t="s">
        <v>111</v>
      </c>
      <c r="J19" s="92"/>
    </row>
    <row r="20" spans="1:10" ht="21" customHeight="1">
      <c r="A20" s="79"/>
      <c r="B20" s="75"/>
      <c r="C20" s="81"/>
      <c r="D20" s="82"/>
      <c r="E20" s="81"/>
      <c r="F20" s="57">
        <v>0</v>
      </c>
      <c r="G20" s="37">
        <v>0</v>
      </c>
      <c r="H20" s="37">
        <f>F20+G20</f>
        <v>0</v>
      </c>
      <c r="I20" s="45"/>
      <c r="J20" s="92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93"/>
    </row>
    <row r="22" spans="1:10" ht="21" customHeight="1">
      <c r="A22" s="79">
        <v>4</v>
      </c>
      <c r="B22" s="75" t="s">
        <v>24</v>
      </c>
      <c r="C22" s="81">
        <v>12000</v>
      </c>
      <c r="D22" s="82">
        <v>1</v>
      </c>
      <c r="E22" s="81">
        <f>C22*D22</f>
        <v>12000</v>
      </c>
      <c r="F22" s="37">
        <v>0</v>
      </c>
      <c r="G22" s="37">
        <v>0</v>
      </c>
      <c r="H22" s="37">
        <f t="shared" ref="H22:H27" si="4">F22+G22</f>
        <v>0</v>
      </c>
      <c r="I22" s="45"/>
      <c r="J22" s="91" t="s">
        <v>25</v>
      </c>
    </row>
    <row r="23" spans="1:10" ht="21" customHeight="1">
      <c r="A23" s="79"/>
      <c r="B23" s="75"/>
      <c r="C23" s="81"/>
      <c r="D23" s="82"/>
      <c r="E23" s="81"/>
      <c r="F23" s="37">
        <v>0</v>
      </c>
      <c r="G23" s="37">
        <v>0</v>
      </c>
      <c r="H23" s="37">
        <f t="shared" si="4"/>
        <v>0</v>
      </c>
      <c r="I23" s="45"/>
      <c r="J23" s="92"/>
    </row>
    <row r="24" spans="1:10" s="30" customFormat="1" ht="21" customHeight="1">
      <c r="A24" s="38"/>
      <c r="B24" s="39" t="s">
        <v>26</v>
      </c>
      <c r="C24" s="40">
        <f>SUM(C22)</f>
        <v>12000</v>
      </c>
      <c r="D24" s="40">
        <f t="shared" ref="D24:E24" si="5">SUM(D22)</f>
        <v>1</v>
      </c>
      <c r="E24" s="40">
        <f t="shared" si="5"/>
        <v>12000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93"/>
    </row>
    <row r="25" spans="1:10" ht="21" customHeight="1">
      <c r="A25" s="60">
        <v>5</v>
      </c>
      <c r="B25" s="63" t="s">
        <v>27</v>
      </c>
      <c r="C25" s="66">
        <v>3000</v>
      </c>
      <c r="D25" s="60">
        <v>1</v>
      </c>
      <c r="E25" s="66">
        <f>C25*D25</f>
        <v>3000</v>
      </c>
      <c r="F25" s="37">
        <v>840</v>
      </c>
      <c r="G25" s="37">
        <v>0</v>
      </c>
      <c r="H25" s="37">
        <f t="shared" si="4"/>
        <v>840</v>
      </c>
      <c r="I25" s="45" t="s">
        <v>28</v>
      </c>
      <c r="J25" s="83" t="s">
        <v>29</v>
      </c>
    </row>
    <row r="26" spans="1:10" ht="21" customHeight="1">
      <c r="A26" s="61"/>
      <c r="B26" s="64"/>
      <c r="C26" s="67"/>
      <c r="D26" s="61"/>
      <c r="E26" s="67"/>
      <c r="F26" s="37">
        <v>924</v>
      </c>
      <c r="G26" s="37">
        <v>0</v>
      </c>
      <c r="H26" s="37">
        <f t="shared" si="4"/>
        <v>924</v>
      </c>
      <c r="I26" s="45" t="s">
        <v>30</v>
      </c>
      <c r="J26" s="83"/>
    </row>
    <row r="27" spans="1:10" ht="21" customHeight="1">
      <c r="A27" s="61"/>
      <c r="B27" s="64"/>
      <c r="C27" s="67"/>
      <c r="D27" s="61"/>
      <c r="E27" s="67"/>
      <c r="F27" s="37">
        <v>120</v>
      </c>
      <c r="G27" s="37">
        <v>0</v>
      </c>
      <c r="H27" s="37">
        <f t="shared" si="4"/>
        <v>120</v>
      </c>
      <c r="I27" s="45" t="s">
        <v>31</v>
      </c>
      <c r="J27" s="84"/>
    </row>
    <row r="28" spans="1:10" ht="21" customHeight="1">
      <c r="A28" s="61"/>
      <c r="B28" s="64"/>
      <c r="C28" s="67"/>
      <c r="D28" s="61"/>
      <c r="E28" s="67"/>
      <c r="F28" s="37">
        <v>260</v>
      </c>
      <c r="G28" s="37">
        <v>0</v>
      </c>
      <c r="H28" s="37">
        <f t="shared" ref="H28:H31" si="7">F28+G28</f>
        <v>260</v>
      </c>
      <c r="I28" s="45" t="s">
        <v>32</v>
      </c>
      <c r="J28" s="84"/>
    </row>
    <row r="29" spans="1:10" ht="21" customHeight="1">
      <c r="A29" s="61"/>
      <c r="B29" s="64"/>
      <c r="C29" s="67"/>
      <c r="D29" s="61"/>
      <c r="E29" s="67"/>
      <c r="F29" s="50">
        <v>8726.2900000000009</v>
      </c>
      <c r="G29" s="50">
        <v>0</v>
      </c>
      <c r="H29" s="50">
        <f t="shared" si="7"/>
        <v>8726.2900000000009</v>
      </c>
      <c r="I29" s="45" t="s">
        <v>107</v>
      </c>
      <c r="J29" s="84"/>
    </row>
    <row r="30" spans="1:10" ht="21" customHeight="1">
      <c r="A30" s="61"/>
      <c r="B30" s="64"/>
      <c r="C30" s="67"/>
      <c r="D30" s="61"/>
      <c r="E30" s="67"/>
      <c r="F30" s="50">
        <v>2601.27</v>
      </c>
      <c r="G30" s="50">
        <v>0</v>
      </c>
      <c r="H30" s="50">
        <f t="shared" si="7"/>
        <v>2601.27</v>
      </c>
      <c r="I30" s="45" t="s">
        <v>109</v>
      </c>
      <c r="J30" s="84"/>
    </row>
    <row r="31" spans="1:10" ht="21" customHeight="1">
      <c r="A31" s="62"/>
      <c r="B31" s="65"/>
      <c r="C31" s="68"/>
      <c r="D31" s="62"/>
      <c r="E31" s="68"/>
      <c r="F31" s="50">
        <v>2577.87</v>
      </c>
      <c r="G31" s="50">
        <v>0</v>
      </c>
      <c r="H31" s="50">
        <f t="shared" si="7"/>
        <v>2577.87</v>
      </c>
      <c r="I31" s="45" t="s">
        <v>108</v>
      </c>
      <c r="J31" s="84"/>
    </row>
    <row r="32" spans="1:10" s="30" customFormat="1" ht="21" customHeight="1">
      <c r="A32" s="38"/>
      <c r="B32" s="39" t="s">
        <v>33</v>
      </c>
      <c r="C32" s="40">
        <f>SUM(C25)</f>
        <v>3000</v>
      </c>
      <c r="D32" s="40">
        <f t="shared" ref="D32:E32" si="8">SUM(D25)</f>
        <v>1</v>
      </c>
      <c r="E32" s="40">
        <f t="shared" si="8"/>
        <v>3000</v>
      </c>
      <c r="F32" s="40">
        <f>SUM(F25:F31)</f>
        <v>16049.43</v>
      </c>
      <c r="G32" s="40">
        <f>SUM(G25:G31)</f>
        <v>0</v>
      </c>
      <c r="H32" s="40">
        <f>SUM(H25:H31)</f>
        <v>16049.43</v>
      </c>
      <c r="I32" s="46"/>
      <c r="J32" s="85"/>
    </row>
    <row r="33" spans="1:10" ht="21" customHeight="1">
      <c r="A33" s="79">
        <v>6</v>
      </c>
      <c r="B33" s="75" t="s">
        <v>34</v>
      </c>
      <c r="C33" s="81">
        <v>0</v>
      </c>
      <c r="D33" s="82"/>
      <c r="E33" s="81">
        <f t="shared" ref="E33:E50" si="9">C33*D33</f>
        <v>0</v>
      </c>
      <c r="F33" s="37">
        <v>0</v>
      </c>
      <c r="G33" s="37">
        <v>0</v>
      </c>
      <c r="H33" s="37">
        <f t="shared" ref="H33:H50" si="10">F33+G33</f>
        <v>0</v>
      </c>
      <c r="I33" s="45"/>
      <c r="J33" s="83" t="s">
        <v>35</v>
      </c>
    </row>
    <row r="34" spans="1:10" ht="21" customHeight="1">
      <c r="A34" s="79"/>
      <c r="B34" s="75"/>
      <c r="C34" s="81"/>
      <c r="D34" s="82"/>
      <c r="E34" s="81"/>
      <c r="F34" s="37">
        <v>0</v>
      </c>
      <c r="G34" s="37">
        <v>0</v>
      </c>
      <c r="H34" s="37">
        <f t="shared" si="10"/>
        <v>0</v>
      </c>
      <c r="I34" s="45"/>
      <c r="J34" s="92"/>
    </row>
    <row r="35" spans="1:10" ht="21" customHeight="1">
      <c r="A35" s="79"/>
      <c r="B35" s="75"/>
      <c r="C35" s="81"/>
      <c r="D35" s="82"/>
      <c r="E35" s="81"/>
      <c r="F35" s="37">
        <v>0</v>
      </c>
      <c r="G35" s="37">
        <v>0</v>
      </c>
      <c r="H35" s="37">
        <f t="shared" si="10"/>
        <v>0</v>
      </c>
      <c r="I35" s="45"/>
      <c r="J35" s="92"/>
    </row>
    <row r="36" spans="1:10" ht="21" customHeight="1">
      <c r="A36" s="79"/>
      <c r="B36" s="75"/>
      <c r="C36" s="81"/>
      <c r="D36" s="82"/>
      <c r="E36" s="81"/>
      <c r="F36" s="37">
        <v>0</v>
      </c>
      <c r="G36" s="37">
        <v>0</v>
      </c>
      <c r="H36" s="37">
        <f t="shared" si="10"/>
        <v>0</v>
      </c>
      <c r="I36" s="45"/>
      <c r="J36" s="92"/>
    </row>
    <row r="37" spans="1:10" s="30" customFormat="1" ht="21" customHeight="1">
      <c r="A37" s="38"/>
      <c r="B37" s="39" t="s">
        <v>36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93"/>
    </row>
    <row r="38" spans="1:10" ht="21" customHeight="1">
      <c r="A38" s="79">
        <v>7</v>
      </c>
      <c r="B38" s="75" t="s">
        <v>37</v>
      </c>
      <c r="C38" s="81">
        <v>0</v>
      </c>
      <c r="D38" s="82"/>
      <c r="E38" s="81">
        <f t="shared" si="9"/>
        <v>0</v>
      </c>
      <c r="F38" s="37">
        <v>0</v>
      </c>
      <c r="G38" s="37">
        <v>0</v>
      </c>
      <c r="H38" s="37">
        <f t="shared" si="10"/>
        <v>0</v>
      </c>
      <c r="I38" s="45"/>
      <c r="J38" s="86"/>
    </row>
    <row r="39" spans="1:10" ht="21" customHeight="1">
      <c r="A39" s="79"/>
      <c r="B39" s="75"/>
      <c r="C39" s="81"/>
      <c r="D39" s="82"/>
      <c r="E39" s="81"/>
      <c r="F39" s="37">
        <v>0</v>
      </c>
      <c r="G39" s="37">
        <v>0</v>
      </c>
      <c r="H39" s="37">
        <f t="shared" si="10"/>
        <v>0</v>
      </c>
      <c r="I39" s="45"/>
      <c r="J39" s="87"/>
    </row>
    <row r="40" spans="1:10" ht="21" customHeight="1">
      <c r="A40" s="79"/>
      <c r="B40" s="75"/>
      <c r="C40" s="81"/>
      <c r="D40" s="82"/>
      <c r="E40" s="81"/>
      <c r="F40" s="37">
        <v>0</v>
      </c>
      <c r="G40" s="37">
        <v>0</v>
      </c>
      <c r="H40" s="37">
        <f t="shared" si="10"/>
        <v>0</v>
      </c>
      <c r="I40" s="45"/>
      <c r="J40" s="87"/>
    </row>
    <row r="41" spans="1:10" ht="21" customHeight="1">
      <c r="A41" s="79"/>
      <c r="B41" s="75"/>
      <c r="C41" s="81"/>
      <c r="D41" s="82"/>
      <c r="E41" s="81"/>
      <c r="F41" s="37">
        <v>0</v>
      </c>
      <c r="G41" s="37">
        <v>0</v>
      </c>
      <c r="H41" s="37">
        <f t="shared" si="10"/>
        <v>0</v>
      </c>
      <c r="I41" s="45"/>
      <c r="J41" s="87"/>
    </row>
    <row r="42" spans="1:10" s="30" customFormat="1" ht="21" customHeight="1">
      <c r="A42" s="38"/>
      <c r="B42" s="39" t="s">
        <v>38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6"/>
      <c r="J42" s="88"/>
    </row>
    <row r="43" spans="1:10" ht="21" customHeight="1">
      <c r="A43" s="79">
        <v>8</v>
      </c>
      <c r="B43" s="75" t="s">
        <v>39</v>
      </c>
      <c r="C43" s="81">
        <v>0</v>
      </c>
      <c r="D43" s="82"/>
      <c r="E43" s="81">
        <f t="shared" si="9"/>
        <v>0</v>
      </c>
      <c r="F43" s="37">
        <v>0</v>
      </c>
      <c r="G43" s="37">
        <v>0</v>
      </c>
      <c r="H43" s="37">
        <f t="shared" si="10"/>
        <v>0</v>
      </c>
      <c r="I43" s="45"/>
      <c r="J43" s="91" t="s">
        <v>40</v>
      </c>
    </row>
    <row r="44" spans="1:10" ht="21" customHeight="1">
      <c r="A44" s="79"/>
      <c r="B44" s="75"/>
      <c r="C44" s="81"/>
      <c r="D44" s="82"/>
      <c r="E44" s="81"/>
      <c r="F44" s="37">
        <v>0</v>
      </c>
      <c r="G44" s="37">
        <v>0</v>
      </c>
      <c r="H44" s="37">
        <f t="shared" si="10"/>
        <v>0</v>
      </c>
      <c r="I44" s="45"/>
      <c r="J44" s="92"/>
    </row>
    <row r="45" spans="1:10" s="30" customFormat="1" ht="21" customHeight="1">
      <c r="A45" s="38"/>
      <c r="B45" s="39" t="s">
        <v>41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6"/>
      <c r="J45" s="93"/>
    </row>
    <row r="46" spans="1:10" ht="21" customHeight="1">
      <c r="A46" s="79">
        <v>9</v>
      </c>
      <c r="B46" s="75" t="s">
        <v>42</v>
      </c>
      <c r="C46" s="81">
        <v>3000</v>
      </c>
      <c r="D46" s="82">
        <v>1</v>
      </c>
      <c r="E46" s="81">
        <f t="shared" si="9"/>
        <v>3000</v>
      </c>
      <c r="F46" s="37">
        <v>0</v>
      </c>
      <c r="G46" s="37">
        <v>0</v>
      </c>
      <c r="H46" s="37">
        <f t="shared" si="10"/>
        <v>0</v>
      </c>
      <c r="I46" s="45"/>
      <c r="J46" s="83" t="s">
        <v>43</v>
      </c>
    </row>
    <row r="47" spans="1:10" ht="21" customHeight="1">
      <c r="A47" s="79"/>
      <c r="B47" s="75"/>
      <c r="C47" s="81"/>
      <c r="D47" s="82"/>
      <c r="E47" s="81"/>
      <c r="F47" s="37">
        <v>0</v>
      </c>
      <c r="G47" s="37">
        <v>0</v>
      </c>
      <c r="H47" s="37">
        <f t="shared" si="10"/>
        <v>0</v>
      </c>
      <c r="I47" s="45"/>
      <c r="J47" s="84"/>
    </row>
    <row r="48" spans="1:10" ht="21" customHeight="1">
      <c r="A48" s="79"/>
      <c r="B48" s="75"/>
      <c r="C48" s="81"/>
      <c r="D48" s="82"/>
      <c r="E48" s="81"/>
      <c r="F48" s="37">
        <v>0</v>
      </c>
      <c r="G48" s="37">
        <v>0</v>
      </c>
      <c r="H48" s="37">
        <f t="shared" si="10"/>
        <v>0</v>
      </c>
      <c r="I48" s="45"/>
      <c r="J48" s="84"/>
    </row>
    <row r="49" spans="1:10" s="30" customFormat="1" ht="21" customHeight="1">
      <c r="A49" s="38"/>
      <c r="B49" s="39" t="s">
        <v>44</v>
      </c>
      <c r="C49" s="40">
        <f>SUM(C46)</f>
        <v>3000</v>
      </c>
      <c r="D49" s="40">
        <f t="shared" ref="D49:E49" si="17">SUM(D46)</f>
        <v>1</v>
      </c>
      <c r="E49" s="40">
        <f t="shared" si="17"/>
        <v>3000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6"/>
      <c r="J49" s="85"/>
    </row>
    <row r="50" spans="1:10" ht="21" customHeight="1">
      <c r="A50" s="60">
        <v>10</v>
      </c>
      <c r="B50" s="75" t="s">
        <v>45</v>
      </c>
      <c r="C50" s="81">
        <v>0</v>
      </c>
      <c r="D50" s="82"/>
      <c r="E50" s="81">
        <f t="shared" si="9"/>
        <v>0</v>
      </c>
      <c r="F50" s="37">
        <v>0</v>
      </c>
      <c r="G50" s="37">
        <v>0</v>
      </c>
      <c r="H50" s="37">
        <f t="shared" si="10"/>
        <v>0</v>
      </c>
      <c r="I50" s="45" t="s">
        <v>99</v>
      </c>
      <c r="J50" s="86"/>
    </row>
    <row r="51" spans="1:10" ht="21" customHeight="1">
      <c r="A51" s="61"/>
      <c r="B51" s="75"/>
      <c r="C51" s="81"/>
      <c r="D51" s="82"/>
      <c r="E51" s="81"/>
      <c r="F51" s="57">
        <v>0</v>
      </c>
      <c r="G51" s="57">
        <v>0</v>
      </c>
      <c r="H51" s="37">
        <f t="shared" ref="H51:H56" si="19">F51+G51</f>
        <v>0</v>
      </c>
      <c r="I51" s="45" t="s">
        <v>110</v>
      </c>
      <c r="J51" s="87"/>
    </row>
    <row r="52" spans="1:10" ht="21" customHeight="1">
      <c r="A52" s="61"/>
      <c r="B52" s="75"/>
      <c r="C52" s="81"/>
      <c r="D52" s="82"/>
      <c r="E52" s="81"/>
      <c r="F52" s="57">
        <v>0</v>
      </c>
      <c r="G52" s="57">
        <v>0</v>
      </c>
      <c r="H52" s="37">
        <f t="shared" si="19"/>
        <v>0</v>
      </c>
      <c r="I52" s="45" t="s">
        <v>112</v>
      </c>
      <c r="J52" s="87"/>
    </row>
    <row r="53" spans="1:10" ht="21" customHeight="1">
      <c r="A53" s="61"/>
      <c r="B53" s="75"/>
      <c r="C53" s="81"/>
      <c r="D53" s="82"/>
      <c r="E53" s="81"/>
      <c r="F53" s="57">
        <v>0</v>
      </c>
      <c r="G53" s="57">
        <v>0</v>
      </c>
      <c r="H53" s="37">
        <f t="shared" si="19"/>
        <v>0</v>
      </c>
      <c r="I53" s="45" t="s">
        <v>113</v>
      </c>
      <c r="J53" s="87"/>
    </row>
    <row r="54" spans="1:10" ht="21" customHeight="1">
      <c r="A54" s="61"/>
      <c r="B54" s="75"/>
      <c r="C54" s="81"/>
      <c r="D54" s="82"/>
      <c r="E54" s="81"/>
      <c r="F54" s="37">
        <v>0</v>
      </c>
      <c r="G54" s="37">
        <v>0</v>
      </c>
      <c r="H54" s="37">
        <f t="shared" si="19"/>
        <v>0</v>
      </c>
      <c r="I54" s="45"/>
      <c r="J54" s="87"/>
    </row>
    <row r="55" spans="1:10" ht="21" customHeight="1">
      <c r="A55" s="61"/>
      <c r="B55" s="75"/>
      <c r="C55" s="81"/>
      <c r="D55" s="82"/>
      <c r="E55" s="81"/>
      <c r="F55" s="37">
        <v>0</v>
      </c>
      <c r="G55" s="37">
        <v>0</v>
      </c>
      <c r="H55" s="37">
        <f t="shared" si="19"/>
        <v>0</v>
      </c>
      <c r="I55" s="45"/>
      <c r="J55" s="87"/>
    </row>
    <row r="56" spans="1:10" ht="21" customHeight="1">
      <c r="A56" s="62"/>
      <c r="B56" s="75"/>
      <c r="C56" s="81"/>
      <c r="D56" s="82"/>
      <c r="E56" s="81"/>
      <c r="F56" s="37">
        <v>0</v>
      </c>
      <c r="G56" s="37">
        <v>0</v>
      </c>
      <c r="H56" s="37">
        <f t="shared" si="19"/>
        <v>0</v>
      </c>
      <c r="I56" s="45"/>
      <c r="J56" s="87"/>
    </row>
    <row r="57" spans="1:10" s="30" customFormat="1" ht="21" customHeight="1">
      <c r="A57" s="38"/>
      <c r="B57" s="39" t="s">
        <v>46</v>
      </c>
      <c r="C57" s="40">
        <f>SUM(C50)</f>
        <v>0</v>
      </c>
      <c r="D57" s="40">
        <f t="shared" ref="D57:E57" si="20">SUM(D50)</f>
        <v>0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6"/>
      <c r="J57" s="88"/>
    </row>
    <row r="58" spans="1:10" ht="21" customHeight="1">
      <c r="A58" s="38"/>
      <c r="B58" s="39" t="s">
        <v>47</v>
      </c>
      <c r="C58" s="40">
        <f>SUM(C57,C49,C45,C42,C37,C32,C24,C21,C16,C13)</f>
        <v>20000</v>
      </c>
      <c r="D58" s="40">
        <f t="shared" ref="D58:H58" si="22">SUM(D57,D49,D45,D42,D37,D32,D24,D21,D16,D13)</f>
        <v>4</v>
      </c>
      <c r="E58" s="40">
        <f t="shared" si="22"/>
        <v>20000</v>
      </c>
      <c r="F58" s="40">
        <f t="shared" si="22"/>
        <v>16049.43</v>
      </c>
      <c r="G58" s="40">
        <f t="shared" si="22"/>
        <v>0</v>
      </c>
      <c r="H58" s="40">
        <f t="shared" si="22"/>
        <v>16049.43</v>
      </c>
      <c r="I58" s="46"/>
      <c r="J58" s="47"/>
    </row>
    <row r="62" spans="1:10" ht="21" customHeight="1">
      <c r="A62" s="72" t="s">
        <v>48</v>
      </c>
      <c r="B62" s="73"/>
      <c r="C62" s="74" t="s">
        <v>49</v>
      </c>
      <c r="D62" s="74"/>
      <c r="E62" s="74" t="s">
        <v>50</v>
      </c>
      <c r="F62" s="74"/>
      <c r="G62" s="74" t="s">
        <v>51</v>
      </c>
      <c r="H62" s="74"/>
      <c r="I62" s="48" t="s">
        <v>52</v>
      </c>
    </row>
    <row r="63" spans="1:10" ht="21" customHeight="1">
      <c r="A63" s="76">
        <f>E58</f>
        <v>20000</v>
      </c>
      <c r="B63" s="77"/>
      <c r="C63" s="77">
        <f>H58</f>
        <v>16049.43</v>
      </c>
      <c r="D63" s="77"/>
      <c r="E63" s="77">
        <f>F58</f>
        <v>16049.43</v>
      </c>
      <c r="F63" s="77"/>
      <c r="G63" s="77">
        <f>G58</f>
        <v>0</v>
      </c>
      <c r="H63" s="77"/>
      <c r="I63" s="49">
        <f>A63-C63</f>
        <v>3950.5699999999997</v>
      </c>
    </row>
    <row r="65" spans="1:9" ht="21" customHeight="1">
      <c r="A65" s="41" t="s">
        <v>53</v>
      </c>
      <c r="B65" s="42"/>
      <c r="C65" s="43" t="s">
        <v>54</v>
      </c>
      <c r="D65" s="41"/>
      <c r="E65" s="41" t="s">
        <v>55</v>
      </c>
      <c r="F65" s="41"/>
      <c r="G65" s="41" t="s">
        <v>56</v>
      </c>
      <c r="H65" s="41"/>
      <c r="I65" s="42"/>
    </row>
  </sheetData>
  <mergeCells count="76">
    <mergeCell ref="J46:J49"/>
    <mergeCell ref="J50:J57"/>
    <mergeCell ref="H4:I5"/>
    <mergeCell ref="J22:J24"/>
    <mergeCell ref="J25:J32"/>
    <mergeCell ref="J33:J37"/>
    <mergeCell ref="J38:J42"/>
    <mergeCell ref="J43:J45"/>
    <mergeCell ref="J4:J5"/>
    <mergeCell ref="J6:J7"/>
    <mergeCell ref="J8:J13"/>
    <mergeCell ref="J14:J16"/>
    <mergeCell ref="J17:J21"/>
    <mergeCell ref="E33:E36"/>
    <mergeCell ref="E38:E41"/>
    <mergeCell ref="E43:E44"/>
    <mergeCell ref="E46:E48"/>
    <mergeCell ref="E50:E56"/>
    <mergeCell ref="D33:D36"/>
    <mergeCell ref="D38:D41"/>
    <mergeCell ref="D43:D44"/>
    <mergeCell ref="D46:D48"/>
    <mergeCell ref="D50:D56"/>
    <mergeCell ref="C33:C36"/>
    <mergeCell ref="C38:C41"/>
    <mergeCell ref="C43:C44"/>
    <mergeCell ref="C46:C48"/>
    <mergeCell ref="C50:C56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33:A36"/>
    <mergeCell ref="A38:A41"/>
    <mergeCell ref="A43:A44"/>
    <mergeCell ref="A46:A48"/>
    <mergeCell ref="A50:A56"/>
    <mergeCell ref="B6:B7"/>
    <mergeCell ref="B50:B56"/>
    <mergeCell ref="A62:B62"/>
    <mergeCell ref="C62:D62"/>
    <mergeCell ref="E62:F62"/>
    <mergeCell ref="G62:H62"/>
    <mergeCell ref="B8:B12"/>
    <mergeCell ref="B14:B15"/>
    <mergeCell ref="B17:B20"/>
    <mergeCell ref="B22:B23"/>
    <mergeCell ref="B33:B36"/>
    <mergeCell ref="B38:B41"/>
    <mergeCell ref="B43:B44"/>
    <mergeCell ref="B46:B48"/>
    <mergeCell ref="C8:C12"/>
    <mergeCell ref="C14:C15"/>
    <mergeCell ref="C17:C20"/>
    <mergeCell ref="C22:C23"/>
    <mergeCell ref="A25:A31"/>
    <mergeCell ref="B25:B31"/>
    <mergeCell ref="C25:C31"/>
    <mergeCell ref="D25:D31"/>
    <mergeCell ref="C2:H2"/>
    <mergeCell ref="C6:E6"/>
    <mergeCell ref="F6:I6"/>
    <mergeCell ref="D8:D12"/>
    <mergeCell ref="D14:D15"/>
    <mergeCell ref="D17:D20"/>
    <mergeCell ref="D22:D23"/>
    <mergeCell ref="E8:E12"/>
    <mergeCell ref="E14:E15"/>
    <mergeCell ref="E17:E20"/>
    <mergeCell ref="E22:E23"/>
    <mergeCell ref="E25:E31"/>
  </mergeCells>
  <phoneticPr fontId="12" type="noConversion"/>
  <pageMargins left="0.69930555555555596" right="0.69930555555555596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view="pageBreakPreview" topLeftCell="A13" zoomScaleNormal="100" zoomScaleSheetLayoutView="100" workbookViewId="0">
      <selection activeCell="I21" sqref="I21:J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69" t="s">
        <v>57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94" t="s">
        <v>59</v>
      </c>
      <c r="G5" s="94"/>
      <c r="H5" s="5" t="s">
        <v>60</v>
      </c>
      <c r="I5" s="4"/>
      <c r="J5" s="94" t="s">
        <v>61</v>
      </c>
      <c r="K5" s="95"/>
    </row>
    <row r="6" spans="2:11" ht="20.100000000000001" customHeight="1">
      <c r="B6" s="6"/>
      <c r="C6" s="7"/>
      <c r="D6" s="8" t="s">
        <v>62</v>
      </c>
      <c r="E6" s="8"/>
      <c r="F6" s="96" t="s">
        <v>63</v>
      </c>
      <c r="G6" s="96"/>
      <c r="H6" s="8" t="s">
        <v>64</v>
      </c>
      <c r="I6" s="7"/>
      <c r="J6" s="96" t="s">
        <v>65</v>
      </c>
      <c r="K6" s="97"/>
    </row>
    <row r="7" spans="2:11" ht="20.100000000000001" customHeight="1">
      <c r="B7" s="6"/>
      <c r="C7" s="7"/>
      <c r="D7" s="8" t="s">
        <v>66</v>
      </c>
      <c r="E7" s="8"/>
      <c r="F7" s="96" t="s">
        <v>67</v>
      </c>
      <c r="G7" s="96"/>
      <c r="H7" s="8" t="s">
        <v>68</v>
      </c>
      <c r="I7" s="22"/>
      <c r="J7" s="98">
        <v>43234</v>
      </c>
      <c r="K7" s="97"/>
    </row>
    <row r="8" spans="2:11" ht="20.100000000000001" customHeight="1">
      <c r="B8" s="9"/>
      <c r="C8" s="10"/>
      <c r="D8" s="11"/>
      <c r="E8" s="11"/>
      <c r="F8" s="12"/>
      <c r="G8" s="12"/>
      <c r="H8" s="11" t="s">
        <v>69</v>
      </c>
      <c r="I8" s="23"/>
      <c r="J8" s="99" t="s">
        <v>70</v>
      </c>
      <c r="K8" s="10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1" t="s">
        <v>3</v>
      </c>
      <c r="C10" s="102"/>
      <c r="D10" s="14" t="s">
        <v>71</v>
      </c>
      <c r="E10" s="103" t="s">
        <v>72</v>
      </c>
      <c r="F10" s="104"/>
      <c r="G10" s="16" t="s">
        <v>73</v>
      </c>
      <c r="H10" s="15" t="s">
        <v>74</v>
      </c>
      <c r="I10" s="103" t="s">
        <v>75</v>
      </c>
      <c r="J10" s="104"/>
      <c r="K10" s="16" t="s">
        <v>76</v>
      </c>
    </row>
    <row r="11" spans="2:11" ht="20.100000000000001" customHeight="1">
      <c r="B11" s="105">
        <v>1</v>
      </c>
      <c r="C11" s="106"/>
      <c r="D11" s="110" t="s">
        <v>77</v>
      </c>
      <c r="E11" s="105" t="s">
        <v>78</v>
      </c>
      <c r="F11" s="106"/>
      <c r="G11" s="17">
        <f>H11+I11</f>
        <v>0</v>
      </c>
      <c r="H11" s="17"/>
      <c r="I11" s="108"/>
      <c r="J11" s="109"/>
      <c r="K11" s="24" t="s">
        <v>79</v>
      </c>
    </row>
    <row r="12" spans="2:11" ht="20.100000000000001" customHeight="1">
      <c r="B12" s="105">
        <v>2</v>
      </c>
      <c r="C12" s="106"/>
      <c r="D12" s="111"/>
      <c r="E12" s="107" t="s">
        <v>80</v>
      </c>
      <c r="F12" s="107"/>
      <c r="G12" s="17">
        <f t="shared" ref="G12:G20" si="0">H12+I12</f>
        <v>45</v>
      </c>
      <c r="H12" s="17">
        <v>45</v>
      </c>
      <c r="I12" s="108"/>
      <c r="J12" s="109"/>
      <c r="K12" s="24" t="s">
        <v>81</v>
      </c>
    </row>
    <row r="13" spans="2:11" ht="20.100000000000001" customHeight="1">
      <c r="B13" s="105">
        <v>2</v>
      </c>
      <c r="C13" s="106"/>
      <c r="D13" s="111"/>
      <c r="E13" s="107" t="s">
        <v>80</v>
      </c>
      <c r="F13" s="107"/>
      <c r="G13" s="17">
        <f t="shared" si="0"/>
        <v>88.6</v>
      </c>
      <c r="H13" s="17">
        <v>88.6</v>
      </c>
      <c r="I13" s="108"/>
      <c r="J13" s="109"/>
      <c r="K13" s="24" t="s">
        <v>82</v>
      </c>
    </row>
    <row r="14" spans="2:11" ht="20.100000000000001" customHeight="1">
      <c r="B14" s="105">
        <v>2</v>
      </c>
      <c r="C14" s="106"/>
      <c r="D14" s="111"/>
      <c r="E14" s="107" t="s">
        <v>80</v>
      </c>
      <c r="F14" s="107"/>
      <c r="G14" s="17">
        <f t="shared" si="0"/>
        <v>170</v>
      </c>
      <c r="H14" s="17">
        <v>170</v>
      </c>
      <c r="I14" s="108"/>
      <c r="J14" s="109"/>
      <c r="K14" s="24" t="s">
        <v>83</v>
      </c>
    </row>
    <row r="15" spans="2:11" ht="20.100000000000001" customHeight="1">
      <c r="B15" s="105">
        <v>2</v>
      </c>
      <c r="C15" s="106"/>
      <c r="D15" s="111"/>
      <c r="E15" s="107" t="s">
        <v>80</v>
      </c>
      <c r="F15" s="107"/>
      <c r="G15" s="17">
        <f t="shared" si="0"/>
        <v>157.05000000000001</v>
      </c>
      <c r="H15" s="17">
        <v>157.05000000000001</v>
      </c>
      <c r="I15" s="108"/>
      <c r="J15" s="109"/>
      <c r="K15" s="24" t="s">
        <v>84</v>
      </c>
    </row>
    <row r="16" spans="2:11" ht="20.100000000000001" customHeight="1">
      <c r="B16" s="105">
        <v>3</v>
      </c>
      <c r="C16" s="106"/>
      <c r="D16" s="111"/>
      <c r="E16" s="105" t="s">
        <v>85</v>
      </c>
      <c r="F16" s="106"/>
      <c r="G16" s="17">
        <f t="shared" si="0"/>
        <v>0</v>
      </c>
      <c r="H16" s="17"/>
      <c r="I16" s="108"/>
      <c r="J16" s="109"/>
      <c r="K16" s="24" t="s">
        <v>79</v>
      </c>
    </row>
    <row r="17" spans="1:11" ht="20.100000000000001" customHeight="1">
      <c r="B17" s="105">
        <v>4</v>
      </c>
      <c r="C17" s="106"/>
      <c r="D17" s="111"/>
      <c r="E17" s="105" t="s">
        <v>86</v>
      </c>
      <c r="F17" s="106"/>
      <c r="G17" s="17">
        <f t="shared" si="0"/>
        <v>0</v>
      </c>
      <c r="H17" s="17"/>
      <c r="I17" s="108"/>
      <c r="J17" s="109"/>
      <c r="K17" s="24" t="s">
        <v>87</v>
      </c>
    </row>
    <row r="18" spans="1:11" ht="20.100000000000001" customHeight="1">
      <c r="B18" s="105">
        <v>5</v>
      </c>
      <c r="C18" s="106"/>
      <c r="D18" s="110" t="s">
        <v>45</v>
      </c>
      <c r="E18" s="107"/>
      <c r="F18" s="107"/>
      <c r="G18" s="17">
        <f t="shared" si="0"/>
        <v>0</v>
      </c>
      <c r="H18" s="17"/>
      <c r="I18" s="108"/>
      <c r="J18" s="109"/>
      <c r="K18" s="24"/>
    </row>
    <row r="19" spans="1:11" ht="20.100000000000001" customHeight="1">
      <c r="B19" s="105">
        <v>6</v>
      </c>
      <c r="C19" s="106"/>
      <c r="D19" s="111"/>
      <c r="E19" s="107"/>
      <c r="F19" s="107"/>
      <c r="G19" s="17">
        <f t="shared" si="0"/>
        <v>0</v>
      </c>
      <c r="H19" s="17"/>
      <c r="I19" s="108"/>
      <c r="J19" s="109"/>
      <c r="K19" s="24"/>
    </row>
    <row r="20" spans="1:11" ht="20.100000000000001" customHeight="1">
      <c r="B20" s="105">
        <v>7</v>
      </c>
      <c r="C20" s="106"/>
      <c r="D20" s="112"/>
      <c r="E20" s="107"/>
      <c r="F20" s="107"/>
      <c r="G20" s="17">
        <f t="shared" si="0"/>
        <v>0</v>
      </c>
      <c r="H20" s="17"/>
      <c r="I20" s="108"/>
      <c r="J20" s="109"/>
      <c r="K20" s="24"/>
    </row>
    <row r="21" spans="1:11" ht="20.100000000000001" customHeight="1">
      <c r="B21" s="103" t="s">
        <v>47</v>
      </c>
      <c r="C21" s="113"/>
      <c r="D21" s="113"/>
      <c r="E21" s="113"/>
      <c r="F21" s="104"/>
      <c r="G21" s="18">
        <f>SUM(G11:G20)</f>
        <v>460.65</v>
      </c>
      <c r="H21" s="18">
        <f>SUM(H11:H20)</f>
        <v>460.65</v>
      </c>
      <c r="I21" s="114">
        <f>SUM(I11:J20)</f>
        <v>0</v>
      </c>
      <c r="J21" s="115"/>
      <c r="K21" s="25"/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>
      <c r="B23" s="116" t="s">
        <v>74</v>
      </c>
      <c r="C23" s="116"/>
      <c r="D23" s="116"/>
      <c r="E23" s="116"/>
      <c r="F23" s="116"/>
      <c r="G23" s="116" t="s">
        <v>88</v>
      </c>
      <c r="H23" s="116"/>
      <c r="I23" s="116"/>
      <c r="J23" s="116"/>
      <c r="K23" s="16" t="s">
        <v>89</v>
      </c>
    </row>
    <row r="24" spans="1:11" ht="20.100000000000001" customHeight="1">
      <c r="B24" s="117">
        <f>H21</f>
        <v>460.65</v>
      </c>
      <c r="C24" s="117"/>
      <c r="D24" s="117"/>
      <c r="E24" s="117"/>
      <c r="F24" s="117"/>
      <c r="G24" s="117">
        <f>I21</f>
        <v>0</v>
      </c>
      <c r="H24" s="117"/>
      <c r="I24" s="117"/>
      <c r="J24" s="117"/>
      <c r="K24" s="27">
        <f>SUM(B24:J24)</f>
        <v>460.65</v>
      </c>
    </row>
    <row r="25" spans="1:1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>
      <c r="B26" s="13" t="s">
        <v>90</v>
      </c>
      <c r="C26" s="13"/>
      <c r="D26" s="13"/>
      <c r="E26" s="13"/>
      <c r="F26" s="13" t="s">
        <v>54</v>
      </c>
      <c r="G26" s="13" t="s">
        <v>91</v>
      </c>
      <c r="H26" s="13"/>
      <c r="I26" s="13"/>
      <c r="J26" s="13" t="s">
        <v>56</v>
      </c>
      <c r="K26" s="13"/>
    </row>
    <row r="29" spans="1:11" ht="18.75">
      <c r="A29" s="69" t="s">
        <v>92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1" spans="1:11" ht="20.100000000000001" customHeight="1">
      <c r="B31" s="3"/>
      <c r="C31" s="4"/>
      <c r="D31" s="5" t="s">
        <v>58</v>
      </c>
      <c r="E31" s="5"/>
      <c r="F31" s="94" t="str">
        <f>F5</f>
        <v>安黎欢</v>
      </c>
      <c r="G31" s="94"/>
      <c r="H31" s="5" t="s">
        <v>60</v>
      </c>
      <c r="I31" s="4"/>
      <c r="J31" s="94" t="str">
        <f>J5</f>
        <v>项目经理</v>
      </c>
      <c r="K31" s="95"/>
    </row>
    <row r="32" spans="1:11" ht="20.100000000000001" customHeight="1">
      <c r="B32" s="6"/>
      <c r="C32" s="7"/>
      <c r="D32" s="8" t="s">
        <v>62</v>
      </c>
      <c r="E32" s="8"/>
      <c r="F32" s="96" t="str">
        <f>F6</f>
        <v>北京</v>
      </c>
      <c r="G32" s="96"/>
      <c r="H32" s="8" t="s">
        <v>64</v>
      </c>
      <c r="I32" s="7"/>
      <c r="J32" s="96" t="str">
        <f>J6</f>
        <v>业务6组</v>
      </c>
      <c r="K32" s="97"/>
    </row>
    <row r="33" spans="2:11" ht="20.100000000000001" customHeight="1">
      <c r="B33" s="6"/>
      <c r="C33" s="7"/>
      <c r="D33" s="8" t="s">
        <v>66</v>
      </c>
      <c r="E33" s="8"/>
      <c r="F33" s="96" t="str">
        <f>F7</f>
        <v>2018年5月7-13日</v>
      </c>
      <c r="G33" s="96"/>
      <c r="H33" s="8" t="s">
        <v>68</v>
      </c>
      <c r="I33" s="22"/>
      <c r="J33" s="96">
        <f>J7</f>
        <v>43234</v>
      </c>
      <c r="K33" s="97"/>
    </row>
    <row r="34" spans="2:11" ht="20.100000000000001" customHeight="1">
      <c r="B34" s="9"/>
      <c r="C34" s="10"/>
      <c r="D34" s="11"/>
      <c r="E34" s="11"/>
      <c r="F34" s="12"/>
      <c r="G34" s="12"/>
      <c r="H34" s="11" t="s">
        <v>69</v>
      </c>
      <c r="I34" s="23"/>
      <c r="J34" s="99" t="str">
        <f>J8</f>
        <v>HMEA-180506-FTC299</v>
      </c>
      <c r="K34" s="100"/>
    </row>
    <row r="35" spans="2:11" ht="20.100000000000001" customHeight="1"/>
    <row r="36" spans="2:11" ht="20.100000000000001" customHeight="1">
      <c r="B36" s="107"/>
      <c r="C36" s="107"/>
      <c r="D36" s="19" t="s">
        <v>93</v>
      </c>
      <c r="E36" s="107" t="s">
        <v>94</v>
      </c>
      <c r="F36" s="107"/>
      <c r="G36" s="17" t="s">
        <v>95</v>
      </c>
      <c r="H36" s="17" t="s">
        <v>96</v>
      </c>
      <c r="I36" s="118" t="s">
        <v>47</v>
      </c>
      <c r="J36" s="118"/>
      <c r="K36" s="28" t="s">
        <v>76</v>
      </c>
    </row>
    <row r="37" spans="2:11" ht="20.100000000000001" customHeight="1">
      <c r="B37" s="107">
        <v>1</v>
      </c>
      <c r="C37" s="107"/>
      <c r="D37" s="20" t="s">
        <v>97</v>
      </c>
      <c r="E37" s="107" t="s">
        <v>98</v>
      </c>
      <c r="F37" s="107"/>
      <c r="G37" s="17">
        <v>100</v>
      </c>
      <c r="H37" s="17">
        <v>5</v>
      </c>
      <c r="I37" s="108">
        <f>G37*H37</f>
        <v>500</v>
      </c>
      <c r="J37" s="109"/>
      <c r="K37" s="29"/>
    </row>
    <row r="38" spans="2:11" ht="20.100000000000001" customHeight="1">
      <c r="B38" s="107">
        <v>2</v>
      </c>
      <c r="C38" s="107"/>
      <c r="D38" s="20"/>
      <c r="E38" s="107"/>
      <c r="F38" s="107"/>
      <c r="G38" s="17">
        <v>0</v>
      </c>
      <c r="H38" s="17">
        <v>0</v>
      </c>
      <c r="I38" s="108">
        <f t="shared" ref="I38:I39" si="1">G38*H38</f>
        <v>0</v>
      </c>
      <c r="J38" s="109"/>
      <c r="K38" s="29"/>
    </row>
    <row r="39" spans="2:11" ht="20.100000000000001" customHeight="1">
      <c r="B39" s="107">
        <v>3</v>
      </c>
      <c r="C39" s="107"/>
      <c r="D39" s="20"/>
      <c r="E39" s="107"/>
      <c r="F39" s="107"/>
      <c r="G39" s="17">
        <v>0</v>
      </c>
      <c r="H39" s="17">
        <v>0</v>
      </c>
      <c r="I39" s="108">
        <f t="shared" si="1"/>
        <v>0</v>
      </c>
      <c r="J39" s="109"/>
      <c r="K39" s="29"/>
    </row>
    <row r="40" spans="2:11" ht="20.100000000000001" customHeight="1">
      <c r="B40" s="103" t="s">
        <v>47</v>
      </c>
      <c r="C40" s="113"/>
      <c r="D40" s="113"/>
      <c r="E40" s="113"/>
      <c r="F40" s="104"/>
      <c r="G40" s="18"/>
      <c r="H40" s="18">
        <f>SUM(H22:H39)</f>
        <v>5</v>
      </c>
      <c r="I40" s="114">
        <f>SUM(I37:J39)</f>
        <v>500</v>
      </c>
      <c r="J40" s="115"/>
      <c r="K40" s="25"/>
    </row>
    <row r="41" spans="2:11" ht="20.100000000000001" customHeight="1">
      <c r="B41" s="13" t="s">
        <v>90</v>
      </c>
      <c r="C41" s="13"/>
      <c r="D41" s="13"/>
      <c r="E41" s="13"/>
      <c r="F41" s="13" t="s">
        <v>54</v>
      </c>
      <c r="G41" s="13" t="s">
        <v>91</v>
      </c>
      <c r="H41" s="13"/>
      <c r="I41" s="13"/>
      <c r="J41" s="13" t="s">
        <v>56</v>
      </c>
      <c r="K41" s="13"/>
    </row>
  </sheetData>
  <mergeCells count="71"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E38:F38"/>
    <mergeCell ref="I38:J38"/>
    <mergeCell ref="F33:G33"/>
    <mergeCell ref="J33:K33"/>
    <mergeCell ref="J34:K34"/>
    <mergeCell ref="B36:C36"/>
    <mergeCell ref="E36:F36"/>
    <mergeCell ref="I36:J36"/>
    <mergeCell ref="A29:K29"/>
    <mergeCell ref="F31:G31"/>
    <mergeCell ref="J31:K31"/>
    <mergeCell ref="F32:G32"/>
    <mergeCell ref="J32:K32"/>
    <mergeCell ref="B21:F21"/>
    <mergeCell ref="I21:J21"/>
    <mergeCell ref="B23:F23"/>
    <mergeCell ref="G23:J23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B17:C17"/>
    <mergeCell ref="E17:F17"/>
    <mergeCell ref="I17:J17"/>
    <mergeCell ref="B18:C18"/>
    <mergeCell ref="E18:F18"/>
    <mergeCell ref="I18:J18"/>
    <mergeCell ref="D11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view="pageBreakPreview" zoomScaleNormal="100" zoomScaleSheetLayoutView="100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69" t="s">
        <v>57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94" t="s">
        <v>101</v>
      </c>
      <c r="G5" s="94"/>
      <c r="H5" s="5" t="s">
        <v>60</v>
      </c>
      <c r="I5" s="4"/>
      <c r="J5" s="94" t="s">
        <v>61</v>
      </c>
      <c r="K5" s="95"/>
    </row>
    <row r="6" spans="2:11" ht="20.100000000000001" customHeight="1">
      <c r="B6" s="6"/>
      <c r="C6" s="7"/>
      <c r="D6" s="8" t="s">
        <v>62</v>
      </c>
      <c r="E6" s="8"/>
      <c r="F6" s="96" t="s">
        <v>63</v>
      </c>
      <c r="G6" s="96"/>
      <c r="H6" s="8" t="s">
        <v>64</v>
      </c>
      <c r="I6" s="7"/>
      <c r="J6" s="96" t="s">
        <v>65</v>
      </c>
      <c r="K6" s="97"/>
    </row>
    <row r="7" spans="2:11" ht="20.100000000000001" customHeight="1">
      <c r="B7" s="6"/>
      <c r="C7" s="7"/>
      <c r="D7" s="8" t="s">
        <v>66</v>
      </c>
      <c r="E7" s="8"/>
      <c r="F7" s="119">
        <v>43221</v>
      </c>
      <c r="G7" s="96"/>
      <c r="H7" s="8" t="s">
        <v>68</v>
      </c>
      <c r="I7" s="22"/>
      <c r="J7" s="98">
        <v>43259</v>
      </c>
      <c r="K7" s="97"/>
    </row>
    <row r="8" spans="2:11" ht="20.100000000000001" customHeight="1">
      <c r="B8" s="9"/>
      <c r="C8" s="10"/>
      <c r="D8" s="11"/>
      <c r="E8" s="11"/>
      <c r="F8" s="51"/>
      <c r="G8" s="51"/>
      <c r="H8" s="11" t="s">
        <v>69</v>
      </c>
      <c r="I8" s="23"/>
      <c r="J8" s="99" t="s">
        <v>70</v>
      </c>
      <c r="K8" s="10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1" t="s">
        <v>3</v>
      </c>
      <c r="C10" s="102"/>
      <c r="D10" s="52" t="s">
        <v>71</v>
      </c>
      <c r="E10" s="103" t="s">
        <v>72</v>
      </c>
      <c r="F10" s="104"/>
      <c r="G10" s="54" t="s">
        <v>73</v>
      </c>
      <c r="H10" s="53" t="s">
        <v>74</v>
      </c>
      <c r="I10" s="103" t="s">
        <v>75</v>
      </c>
      <c r="J10" s="104"/>
      <c r="K10" s="54" t="s">
        <v>76</v>
      </c>
    </row>
    <row r="11" spans="2:11" ht="20.100000000000001" customHeight="1">
      <c r="B11" s="105">
        <v>1</v>
      </c>
      <c r="C11" s="106"/>
      <c r="D11" s="110" t="s">
        <v>77</v>
      </c>
      <c r="E11" s="105" t="s">
        <v>78</v>
      </c>
      <c r="F11" s="106"/>
      <c r="G11" s="55">
        <f>H11+I11</f>
        <v>0</v>
      </c>
      <c r="H11" s="55"/>
      <c r="I11" s="108"/>
      <c r="J11" s="109"/>
      <c r="K11" s="24" t="s">
        <v>79</v>
      </c>
    </row>
    <row r="12" spans="2:11" ht="20.100000000000001" customHeight="1">
      <c r="B12" s="105">
        <v>2</v>
      </c>
      <c r="C12" s="106"/>
      <c r="D12" s="111"/>
      <c r="E12" s="107" t="s">
        <v>80</v>
      </c>
      <c r="F12" s="107"/>
      <c r="G12" s="55">
        <f t="shared" ref="G12:G20" si="0">H12+I12</f>
        <v>543.98</v>
      </c>
      <c r="H12" s="55">
        <v>543.98</v>
      </c>
      <c r="I12" s="108"/>
      <c r="J12" s="109"/>
      <c r="K12" s="24" t="s">
        <v>102</v>
      </c>
    </row>
    <row r="13" spans="2:11" ht="20.100000000000001" customHeight="1">
      <c r="B13" s="105">
        <v>3</v>
      </c>
      <c r="C13" s="106"/>
      <c r="D13" s="111"/>
      <c r="E13" s="105" t="s">
        <v>85</v>
      </c>
      <c r="F13" s="106"/>
      <c r="G13" s="55">
        <f t="shared" si="0"/>
        <v>0</v>
      </c>
      <c r="H13" s="55"/>
      <c r="I13" s="108"/>
      <c r="J13" s="109"/>
      <c r="K13" s="24" t="s">
        <v>79</v>
      </c>
    </row>
    <row r="14" spans="2:11" ht="20.100000000000001" customHeight="1">
      <c r="B14" s="105">
        <v>4</v>
      </c>
      <c r="C14" s="106"/>
      <c r="D14" s="111"/>
      <c r="E14" s="105" t="s">
        <v>86</v>
      </c>
      <c r="F14" s="106"/>
      <c r="G14" s="55">
        <f t="shared" si="0"/>
        <v>28.46</v>
      </c>
      <c r="H14" s="55">
        <v>28.46</v>
      </c>
      <c r="I14" s="108"/>
      <c r="J14" s="109"/>
      <c r="K14" s="24" t="s">
        <v>103</v>
      </c>
    </row>
    <row r="15" spans="2:11" ht="20.100000000000001" customHeight="1">
      <c r="B15" s="105">
        <v>4</v>
      </c>
      <c r="C15" s="106"/>
      <c r="D15" s="56"/>
      <c r="E15" s="105" t="s">
        <v>86</v>
      </c>
      <c r="F15" s="106"/>
      <c r="G15" s="55">
        <f t="shared" ref="G15:G17" si="1">H15+I15</f>
        <v>19.7</v>
      </c>
      <c r="H15" s="55">
        <v>19.7</v>
      </c>
      <c r="I15" s="108"/>
      <c r="J15" s="109"/>
      <c r="K15" s="24" t="s">
        <v>104</v>
      </c>
    </row>
    <row r="16" spans="2:11" ht="20.100000000000001" customHeight="1">
      <c r="B16" s="105">
        <v>4</v>
      </c>
      <c r="C16" s="106"/>
      <c r="D16" s="56"/>
      <c r="E16" s="105" t="s">
        <v>86</v>
      </c>
      <c r="F16" s="106"/>
      <c r="G16" s="55">
        <f t="shared" si="1"/>
        <v>100.06</v>
      </c>
      <c r="H16" s="55">
        <v>100.06</v>
      </c>
      <c r="I16" s="108"/>
      <c r="J16" s="109"/>
      <c r="K16" s="24" t="s">
        <v>105</v>
      </c>
    </row>
    <row r="17" spans="1:11" ht="20.100000000000001" customHeight="1">
      <c r="B17" s="105">
        <v>4</v>
      </c>
      <c r="C17" s="106"/>
      <c r="D17" s="56"/>
      <c r="E17" s="105" t="s">
        <v>86</v>
      </c>
      <c r="F17" s="106"/>
      <c r="G17" s="55">
        <f t="shared" si="1"/>
        <v>119.33</v>
      </c>
      <c r="H17" s="55">
        <v>119.33</v>
      </c>
      <c r="I17" s="108"/>
      <c r="J17" s="109"/>
      <c r="K17" s="24" t="s">
        <v>106</v>
      </c>
    </row>
    <row r="18" spans="1:11" ht="20.100000000000001" customHeight="1">
      <c r="B18" s="105">
        <v>5</v>
      </c>
      <c r="C18" s="106"/>
      <c r="D18" s="110" t="s">
        <v>45</v>
      </c>
      <c r="E18" s="107"/>
      <c r="F18" s="107"/>
      <c r="G18" s="55">
        <f t="shared" si="0"/>
        <v>0</v>
      </c>
      <c r="H18" s="55"/>
      <c r="I18" s="108"/>
      <c r="J18" s="109"/>
      <c r="K18" s="24"/>
    </row>
    <row r="19" spans="1:11" ht="20.100000000000001" customHeight="1">
      <c r="B19" s="105">
        <v>6</v>
      </c>
      <c r="C19" s="106"/>
      <c r="D19" s="111"/>
      <c r="E19" s="107"/>
      <c r="F19" s="107"/>
      <c r="G19" s="55">
        <f t="shared" si="0"/>
        <v>0</v>
      </c>
      <c r="H19" s="55"/>
      <c r="I19" s="108"/>
      <c r="J19" s="109"/>
      <c r="K19" s="24"/>
    </row>
    <row r="20" spans="1:11" ht="20.100000000000001" customHeight="1">
      <c r="B20" s="105">
        <v>7</v>
      </c>
      <c r="C20" s="106"/>
      <c r="D20" s="112"/>
      <c r="E20" s="107"/>
      <c r="F20" s="107"/>
      <c r="G20" s="55">
        <f t="shared" si="0"/>
        <v>0</v>
      </c>
      <c r="H20" s="55"/>
      <c r="I20" s="108"/>
      <c r="J20" s="109"/>
      <c r="K20" s="24"/>
    </row>
    <row r="21" spans="1:11" ht="20.100000000000001" customHeight="1">
      <c r="B21" s="103" t="s">
        <v>47</v>
      </c>
      <c r="C21" s="113"/>
      <c r="D21" s="113"/>
      <c r="E21" s="113"/>
      <c r="F21" s="104"/>
      <c r="G21" s="18">
        <f>SUM(G11:G20)</f>
        <v>811.53000000000009</v>
      </c>
      <c r="H21" s="18">
        <f>SUM(H11:H20)</f>
        <v>811.53000000000009</v>
      </c>
      <c r="I21" s="114">
        <f>SUM(I11:J20)</f>
        <v>0</v>
      </c>
      <c r="J21" s="115"/>
      <c r="K21" s="25"/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>
      <c r="B23" s="116" t="s">
        <v>74</v>
      </c>
      <c r="C23" s="116"/>
      <c r="D23" s="116"/>
      <c r="E23" s="116"/>
      <c r="F23" s="116"/>
      <c r="G23" s="116" t="s">
        <v>88</v>
      </c>
      <c r="H23" s="116"/>
      <c r="I23" s="116"/>
      <c r="J23" s="116"/>
      <c r="K23" s="54" t="s">
        <v>89</v>
      </c>
    </row>
    <row r="24" spans="1:11" ht="20.100000000000001" customHeight="1">
      <c r="B24" s="117">
        <f>H21</f>
        <v>811.53000000000009</v>
      </c>
      <c r="C24" s="117"/>
      <c r="D24" s="117"/>
      <c r="E24" s="117"/>
      <c r="F24" s="117"/>
      <c r="G24" s="117">
        <f>I21</f>
        <v>0</v>
      </c>
      <c r="H24" s="117"/>
      <c r="I24" s="117"/>
      <c r="J24" s="117"/>
      <c r="K24" s="27">
        <f>SUM(B24:J24)</f>
        <v>811.53000000000009</v>
      </c>
    </row>
    <row r="25" spans="1:1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>
      <c r="B26" s="13" t="s">
        <v>90</v>
      </c>
      <c r="C26" s="13"/>
      <c r="D26" s="13"/>
      <c r="E26" s="13"/>
      <c r="F26" s="13" t="s">
        <v>54</v>
      </c>
      <c r="G26" s="13" t="s">
        <v>91</v>
      </c>
      <c r="H26" s="13"/>
      <c r="I26" s="13"/>
      <c r="J26" s="13" t="s">
        <v>56</v>
      </c>
      <c r="K26" s="13"/>
    </row>
    <row r="29" spans="1:11" ht="18.75">
      <c r="A29" s="69" t="s">
        <v>92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1" spans="1:11" ht="20.100000000000001" customHeight="1">
      <c r="B31" s="3"/>
      <c r="C31" s="4"/>
      <c r="D31" s="5" t="s">
        <v>58</v>
      </c>
      <c r="E31" s="5"/>
      <c r="F31" s="94" t="str">
        <f>F5</f>
        <v>仲岚</v>
      </c>
      <c r="G31" s="94"/>
      <c r="H31" s="5" t="s">
        <v>60</v>
      </c>
      <c r="I31" s="4"/>
      <c r="J31" s="94" t="str">
        <f>J5</f>
        <v>项目经理</v>
      </c>
      <c r="K31" s="95"/>
    </row>
    <row r="32" spans="1:11" ht="20.100000000000001" customHeight="1">
      <c r="B32" s="6"/>
      <c r="C32" s="7"/>
      <c r="D32" s="8" t="s">
        <v>62</v>
      </c>
      <c r="E32" s="8"/>
      <c r="F32" s="96" t="str">
        <f>F6</f>
        <v>北京</v>
      </c>
      <c r="G32" s="96"/>
      <c r="H32" s="8" t="s">
        <v>64</v>
      </c>
      <c r="I32" s="7"/>
      <c r="J32" s="96" t="str">
        <f>J6</f>
        <v>业务6组</v>
      </c>
      <c r="K32" s="97"/>
    </row>
    <row r="33" spans="2:11" ht="20.100000000000001" customHeight="1">
      <c r="B33" s="6"/>
      <c r="C33" s="7"/>
      <c r="D33" s="8" t="s">
        <v>66</v>
      </c>
      <c r="E33" s="8"/>
      <c r="F33" s="96">
        <f>F7</f>
        <v>43221</v>
      </c>
      <c r="G33" s="96"/>
      <c r="H33" s="8" t="s">
        <v>68</v>
      </c>
      <c r="I33" s="22"/>
      <c r="J33" s="96">
        <f>J7</f>
        <v>43259</v>
      </c>
      <c r="K33" s="97"/>
    </row>
    <row r="34" spans="2:11" ht="20.100000000000001" customHeight="1">
      <c r="B34" s="9"/>
      <c r="C34" s="10"/>
      <c r="D34" s="11"/>
      <c r="E34" s="11"/>
      <c r="F34" s="51"/>
      <c r="G34" s="51"/>
      <c r="H34" s="11" t="s">
        <v>69</v>
      </c>
      <c r="I34" s="23"/>
      <c r="J34" s="99" t="str">
        <f>J8</f>
        <v>HMEA-180506-FTC299</v>
      </c>
      <c r="K34" s="100"/>
    </row>
    <row r="35" spans="2:11" ht="20.100000000000001" customHeight="1"/>
    <row r="36" spans="2:11" ht="20.100000000000001" customHeight="1">
      <c r="B36" s="107"/>
      <c r="C36" s="107"/>
      <c r="D36" s="19" t="s">
        <v>93</v>
      </c>
      <c r="E36" s="107" t="s">
        <v>94</v>
      </c>
      <c r="F36" s="107"/>
      <c r="G36" s="55" t="s">
        <v>95</v>
      </c>
      <c r="H36" s="55" t="s">
        <v>96</v>
      </c>
      <c r="I36" s="118" t="s">
        <v>47</v>
      </c>
      <c r="J36" s="118"/>
      <c r="K36" s="28" t="s">
        <v>76</v>
      </c>
    </row>
    <row r="37" spans="2:11" ht="20.100000000000001" customHeight="1">
      <c r="B37" s="107">
        <v>1</v>
      </c>
      <c r="C37" s="107"/>
      <c r="D37" s="20" t="s">
        <v>97</v>
      </c>
      <c r="E37" s="107" t="s">
        <v>98</v>
      </c>
      <c r="F37" s="107"/>
      <c r="G37" s="55">
        <v>100</v>
      </c>
      <c r="H37" s="55">
        <v>0</v>
      </c>
      <c r="I37" s="108">
        <f>G37*H37</f>
        <v>0</v>
      </c>
      <c r="J37" s="109"/>
      <c r="K37" s="29"/>
    </row>
    <row r="38" spans="2:11" ht="20.100000000000001" customHeight="1">
      <c r="B38" s="107">
        <v>2</v>
      </c>
      <c r="C38" s="107"/>
      <c r="D38" s="20"/>
      <c r="E38" s="107"/>
      <c r="F38" s="107"/>
      <c r="G38" s="55">
        <v>0</v>
      </c>
      <c r="H38" s="55">
        <v>0</v>
      </c>
      <c r="I38" s="108">
        <f t="shared" ref="I38:I39" si="2">G38*H38</f>
        <v>0</v>
      </c>
      <c r="J38" s="109"/>
      <c r="K38" s="29"/>
    </row>
    <row r="39" spans="2:11" ht="20.100000000000001" customHeight="1">
      <c r="B39" s="107">
        <v>3</v>
      </c>
      <c r="C39" s="107"/>
      <c r="D39" s="20"/>
      <c r="E39" s="107"/>
      <c r="F39" s="107"/>
      <c r="G39" s="55">
        <v>0</v>
      </c>
      <c r="H39" s="55">
        <v>0</v>
      </c>
      <c r="I39" s="108">
        <f t="shared" si="2"/>
        <v>0</v>
      </c>
      <c r="J39" s="109"/>
      <c r="K39" s="29"/>
    </row>
    <row r="40" spans="2:11" ht="20.100000000000001" customHeight="1">
      <c r="B40" s="103" t="s">
        <v>47</v>
      </c>
      <c r="C40" s="113"/>
      <c r="D40" s="113"/>
      <c r="E40" s="113"/>
      <c r="F40" s="104"/>
      <c r="G40" s="18"/>
      <c r="H40" s="18">
        <f>SUM(H22:H39)</f>
        <v>0</v>
      </c>
      <c r="I40" s="114">
        <f>SUM(I37:J39)</f>
        <v>0</v>
      </c>
      <c r="J40" s="115"/>
      <c r="K40" s="25"/>
    </row>
    <row r="41" spans="2:11" ht="20.100000000000001" customHeight="1">
      <c r="B41" s="13" t="s">
        <v>90</v>
      </c>
      <c r="C41" s="13"/>
      <c r="D41" s="13"/>
      <c r="E41" s="13"/>
      <c r="F41" s="13" t="s">
        <v>54</v>
      </c>
      <c r="G41" s="13" t="s">
        <v>91</v>
      </c>
      <c r="H41" s="13"/>
      <c r="I41" s="13"/>
      <c r="J41" s="13" t="s">
        <v>56</v>
      </c>
      <c r="K41" s="13"/>
    </row>
  </sheetData>
  <mergeCells count="71">
    <mergeCell ref="F7:G7"/>
    <mergeCell ref="J7:K7"/>
    <mergeCell ref="B3:K3"/>
    <mergeCell ref="F5:G5"/>
    <mergeCell ref="J5:K5"/>
    <mergeCell ref="F6:G6"/>
    <mergeCell ref="J6:K6"/>
    <mergeCell ref="B13:C13"/>
    <mergeCell ref="E13:F13"/>
    <mergeCell ref="I13:J13"/>
    <mergeCell ref="I12:J12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23:F23"/>
    <mergeCell ref="G23:J23"/>
    <mergeCell ref="B14:C14"/>
    <mergeCell ref="E14:F14"/>
    <mergeCell ref="I14:J14"/>
    <mergeCell ref="B18:C18"/>
    <mergeCell ref="D18:D20"/>
    <mergeCell ref="E18:F18"/>
    <mergeCell ref="I18:J18"/>
    <mergeCell ref="B19:C19"/>
    <mergeCell ref="E19:F19"/>
    <mergeCell ref="I19:J19"/>
    <mergeCell ref="B15:C15"/>
    <mergeCell ref="E15:F15"/>
    <mergeCell ref="I15:J15"/>
    <mergeCell ref="B20:C20"/>
    <mergeCell ref="E20:F20"/>
    <mergeCell ref="I20:J20"/>
    <mergeCell ref="B21:F21"/>
    <mergeCell ref="I21:J21"/>
    <mergeCell ref="E36:F36"/>
    <mergeCell ref="I36:J36"/>
    <mergeCell ref="B24:F24"/>
    <mergeCell ref="G24:J24"/>
    <mergeCell ref="A29:K29"/>
    <mergeCell ref="F31:G31"/>
    <mergeCell ref="J31:K31"/>
    <mergeCell ref="F32:G32"/>
    <mergeCell ref="J32:K32"/>
    <mergeCell ref="B16:C16"/>
    <mergeCell ref="E16:F16"/>
    <mergeCell ref="I16:J16"/>
    <mergeCell ref="B17:C17"/>
    <mergeCell ref="E17:F17"/>
    <mergeCell ref="I17:J17"/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E38:F38"/>
    <mergeCell ref="I38:J38"/>
    <mergeCell ref="F33:G33"/>
    <mergeCell ref="J33:K33"/>
    <mergeCell ref="J34:K34"/>
    <mergeCell ref="B36:C36"/>
  </mergeCells>
  <phoneticPr fontId="12" type="noConversion"/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65"/>
  <sheetViews>
    <sheetView topLeftCell="A13" workbookViewId="0">
      <selection activeCell="A33" sqref="A33:A36"/>
    </sheetView>
  </sheetViews>
  <sheetFormatPr defaultColWidth="9" defaultRowHeight="21" customHeight="1"/>
  <cols>
    <col min="1" max="1" width="9.125" style="31" bestFit="1" customWidth="1"/>
    <col min="2" max="2" width="16.75" customWidth="1"/>
    <col min="3" max="3" width="14.125" style="32" bestFit="1" customWidth="1"/>
    <col min="4" max="4" width="9.125" bestFit="1" customWidth="1"/>
    <col min="5" max="5" width="14.125" bestFit="1" customWidth="1"/>
    <col min="6" max="6" width="15.5" bestFit="1" customWidth="1"/>
    <col min="7" max="7" width="14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69" t="s">
        <v>0</v>
      </c>
      <c r="D2" s="69"/>
      <c r="E2" s="69"/>
      <c r="F2" s="69"/>
      <c r="G2" s="69"/>
      <c r="H2" s="69"/>
      <c r="I2" s="44"/>
      <c r="J2" s="44"/>
      <c r="K2" s="44"/>
      <c r="L2" s="44"/>
    </row>
    <row r="4" spans="1:12" ht="21" customHeight="1">
      <c r="H4" s="89" t="s">
        <v>1</v>
      </c>
      <c r="I4" s="89"/>
      <c r="J4" s="89" t="s">
        <v>2</v>
      </c>
    </row>
    <row r="5" spans="1:12" ht="21" customHeight="1">
      <c r="H5" s="90"/>
      <c r="I5" s="90"/>
      <c r="J5" s="90"/>
    </row>
    <row r="6" spans="1:12" ht="21" customHeight="1">
      <c r="A6" s="78" t="s">
        <v>3</v>
      </c>
      <c r="B6" s="80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80" t="s">
        <v>7</v>
      </c>
    </row>
    <row r="7" spans="1:12" ht="21" customHeight="1">
      <c r="A7" s="78"/>
      <c r="B7" s="80"/>
      <c r="C7" s="35" t="s">
        <v>8</v>
      </c>
      <c r="D7" s="36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0"/>
    </row>
    <row r="8" spans="1:12" ht="21" customHeight="1">
      <c r="A8" s="79">
        <v>1</v>
      </c>
      <c r="B8" s="75" t="s">
        <v>15</v>
      </c>
      <c r="C8" s="81">
        <v>2000</v>
      </c>
      <c r="D8" s="82">
        <v>1</v>
      </c>
      <c r="E8" s="81">
        <f>C8*D8</f>
        <v>2000</v>
      </c>
      <c r="F8" s="57">
        <v>0</v>
      </c>
      <c r="G8" s="57">
        <v>0</v>
      </c>
      <c r="H8" s="57">
        <f>F8+G8</f>
        <v>0</v>
      </c>
      <c r="I8" s="45"/>
      <c r="J8" s="83" t="s">
        <v>16</v>
      </c>
    </row>
    <row r="9" spans="1:12" ht="21" customHeight="1">
      <c r="A9" s="79"/>
      <c r="B9" s="75"/>
      <c r="C9" s="81"/>
      <c r="D9" s="82"/>
      <c r="E9" s="81"/>
      <c r="F9" s="57">
        <v>0</v>
      </c>
      <c r="G9" s="57">
        <v>0</v>
      </c>
      <c r="H9" s="57">
        <f>F9+G9</f>
        <v>0</v>
      </c>
      <c r="I9" s="45"/>
      <c r="J9" s="84"/>
    </row>
    <row r="10" spans="1:12" ht="21" customHeight="1">
      <c r="A10" s="79"/>
      <c r="B10" s="75"/>
      <c r="C10" s="81"/>
      <c r="D10" s="82"/>
      <c r="E10" s="81"/>
      <c r="F10" s="57">
        <v>0</v>
      </c>
      <c r="G10" s="57">
        <v>0</v>
      </c>
      <c r="H10" s="57">
        <f>F10+G10</f>
        <v>0</v>
      </c>
      <c r="I10" s="45"/>
      <c r="J10" s="84"/>
    </row>
    <row r="11" spans="1:12" ht="21" customHeight="1">
      <c r="A11" s="79"/>
      <c r="B11" s="75"/>
      <c r="C11" s="81"/>
      <c r="D11" s="82"/>
      <c r="E11" s="81"/>
      <c r="F11" s="57">
        <v>0</v>
      </c>
      <c r="G11" s="57">
        <v>0</v>
      </c>
      <c r="H11" s="57">
        <f>F11+G11</f>
        <v>0</v>
      </c>
      <c r="I11" s="45"/>
      <c r="J11" s="84"/>
    </row>
    <row r="12" spans="1:12" ht="21" customHeight="1">
      <c r="A12" s="79"/>
      <c r="B12" s="75"/>
      <c r="C12" s="81"/>
      <c r="D12" s="82"/>
      <c r="E12" s="81"/>
      <c r="F12" s="57">
        <v>0</v>
      </c>
      <c r="G12" s="57">
        <v>0</v>
      </c>
      <c r="H12" s="57">
        <f>F12+G12</f>
        <v>0</v>
      </c>
      <c r="I12" s="45"/>
      <c r="J12" s="84"/>
    </row>
    <row r="13" spans="1:12" s="30" customFormat="1" ht="21" customHeight="1">
      <c r="A13" s="38"/>
      <c r="B13" s="39" t="s">
        <v>17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85"/>
    </row>
    <row r="14" spans="1:12" ht="21" customHeight="1">
      <c r="A14" s="60">
        <v>2</v>
      </c>
      <c r="B14" s="63" t="s">
        <v>18</v>
      </c>
      <c r="C14" s="66">
        <v>0</v>
      </c>
      <c r="D14" s="60"/>
      <c r="E14" s="66">
        <f>C14*D14</f>
        <v>0</v>
      </c>
      <c r="F14" s="57">
        <v>0</v>
      </c>
      <c r="G14" s="57">
        <v>0</v>
      </c>
      <c r="H14" s="57">
        <f>F14+G14</f>
        <v>0</v>
      </c>
      <c r="I14" s="45"/>
      <c r="J14" s="83" t="s">
        <v>19</v>
      </c>
    </row>
    <row r="15" spans="1:12" ht="21" customHeight="1">
      <c r="A15" s="62"/>
      <c r="B15" s="65"/>
      <c r="C15" s="68"/>
      <c r="D15" s="62"/>
      <c r="E15" s="68"/>
      <c r="F15" s="57">
        <v>0</v>
      </c>
      <c r="G15" s="57">
        <v>0</v>
      </c>
      <c r="H15" s="57">
        <f t="shared" ref="H15" si="1">F15+G15</f>
        <v>0</v>
      </c>
      <c r="I15" s="45"/>
      <c r="J15" s="8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5"/>
    </row>
    <row r="17" spans="1:10" ht="13.5">
      <c r="A17" s="79">
        <v>3</v>
      </c>
      <c r="B17" s="75" t="s">
        <v>21</v>
      </c>
      <c r="C17" s="81">
        <v>0</v>
      </c>
      <c r="D17" s="82"/>
      <c r="E17" s="81">
        <f>C17*D17</f>
        <v>0</v>
      </c>
      <c r="F17" s="57">
        <v>1636</v>
      </c>
      <c r="G17" s="57">
        <v>0</v>
      </c>
      <c r="H17" s="57">
        <f>F17+G17</f>
        <v>1636</v>
      </c>
      <c r="I17" s="45" t="s">
        <v>100</v>
      </c>
      <c r="J17" s="91" t="s">
        <v>22</v>
      </c>
    </row>
    <row r="18" spans="1:10" ht="13.5">
      <c r="A18" s="79"/>
      <c r="B18" s="75"/>
      <c r="C18" s="81"/>
      <c r="D18" s="82"/>
      <c r="E18" s="81"/>
      <c r="F18" s="57">
        <v>699.9</v>
      </c>
      <c r="G18" s="57">
        <v>0</v>
      </c>
      <c r="H18" s="57">
        <f>F18+G18</f>
        <v>699.9</v>
      </c>
      <c r="I18" s="45" t="s">
        <v>114</v>
      </c>
      <c r="J18" s="92"/>
    </row>
    <row r="19" spans="1:10" ht="13.5">
      <c r="A19" s="79"/>
      <c r="B19" s="75"/>
      <c r="C19" s="81"/>
      <c r="D19" s="82"/>
      <c r="E19" s="81"/>
      <c r="F19" s="57">
        <v>1597.54</v>
      </c>
      <c r="G19" s="57">
        <v>0</v>
      </c>
      <c r="H19" s="57">
        <f>F19+G19</f>
        <v>1597.54</v>
      </c>
      <c r="I19" s="45" t="s">
        <v>111</v>
      </c>
      <c r="J19" s="92"/>
    </row>
    <row r="20" spans="1:10" ht="13.5">
      <c r="A20" s="79"/>
      <c r="B20" s="75"/>
      <c r="C20" s="81"/>
      <c r="D20" s="82"/>
      <c r="E20" s="81"/>
      <c r="F20" s="57">
        <v>0</v>
      </c>
      <c r="G20" s="57">
        <v>0</v>
      </c>
      <c r="H20" s="57">
        <f>F20+G20</f>
        <v>0</v>
      </c>
      <c r="I20" s="45"/>
      <c r="J20" s="92"/>
    </row>
    <row r="21" spans="1:10" s="30" customFormat="1" ht="16.5">
      <c r="A21" s="38"/>
      <c r="B21" s="39" t="s">
        <v>23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3933.44</v>
      </c>
      <c r="G21" s="40">
        <f t="shared" ref="G21:H21" si="3">SUM(G17:G20)</f>
        <v>0</v>
      </c>
      <c r="H21" s="40">
        <f t="shared" si="3"/>
        <v>3933.44</v>
      </c>
      <c r="I21" s="46"/>
      <c r="J21" s="93"/>
    </row>
    <row r="22" spans="1:10" ht="13.5">
      <c r="A22" s="79">
        <v>4</v>
      </c>
      <c r="B22" s="75" t="s">
        <v>24</v>
      </c>
      <c r="C22" s="81">
        <v>12000</v>
      </c>
      <c r="D22" s="82">
        <v>1</v>
      </c>
      <c r="E22" s="81">
        <f>C22*D22</f>
        <v>12000</v>
      </c>
      <c r="F22" s="57">
        <v>0</v>
      </c>
      <c r="G22" s="57">
        <v>0</v>
      </c>
      <c r="H22" s="57">
        <f t="shared" ref="H22:H31" si="4">F22+G22</f>
        <v>0</v>
      </c>
      <c r="I22" s="45"/>
      <c r="J22" s="91" t="s">
        <v>25</v>
      </c>
    </row>
    <row r="23" spans="1:10" ht="13.5">
      <c r="A23" s="79"/>
      <c r="B23" s="75"/>
      <c r="C23" s="81"/>
      <c r="D23" s="82"/>
      <c r="E23" s="81"/>
      <c r="F23" s="57">
        <v>0</v>
      </c>
      <c r="G23" s="57">
        <v>0</v>
      </c>
      <c r="H23" s="57">
        <f t="shared" si="4"/>
        <v>0</v>
      </c>
      <c r="I23" s="45"/>
      <c r="J23" s="92"/>
    </row>
    <row r="24" spans="1:10" s="30" customFormat="1" ht="16.5">
      <c r="A24" s="38"/>
      <c r="B24" s="39" t="s">
        <v>26</v>
      </c>
      <c r="C24" s="40">
        <f>SUM(C22)</f>
        <v>12000</v>
      </c>
      <c r="D24" s="40">
        <f t="shared" ref="D24:E24" si="5">SUM(D22)</f>
        <v>1</v>
      </c>
      <c r="E24" s="40">
        <f t="shared" si="5"/>
        <v>12000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93"/>
    </row>
    <row r="25" spans="1:10" ht="13.5">
      <c r="A25" s="60">
        <v>5</v>
      </c>
      <c r="B25" s="63" t="s">
        <v>27</v>
      </c>
      <c r="C25" s="66">
        <v>3000</v>
      </c>
      <c r="D25" s="60">
        <v>1</v>
      </c>
      <c r="E25" s="66">
        <f>C25*D25</f>
        <v>3000</v>
      </c>
      <c r="F25" s="57">
        <v>0</v>
      </c>
      <c r="G25" s="57">
        <v>0</v>
      </c>
      <c r="H25" s="57">
        <f t="shared" si="4"/>
        <v>0</v>
      </c>
      <c r="I25" s="45"/>
      <c r="J25" s="83" t="s">
        <v>29</v>
      </c>
    </row>
    <row r="26" spans="1:10" ht="13.5">
      <c r="A26" s="61"/>
      <c r="B26" s="64"/>
      <c r="C26" s="67"/>
      <c r="D26" s="61"/>
      <c r="E26" s="67"/>
      <c r="F26" s="57">
        <v>0</v>
      </c>
      <c r="G26" s="57">
        <v>0</v>
      </c>
      <c r="H26" s="57">
        <f t="shared" si="4"/>
        <v>0</v>
      </c>
      <c r="I26" s="45"/>
      <c r="J26" s="83"/>
    </row>
    <row r="27" spans="1:10" ht="13.5">
      <c r="A27" s="61"/>
      <c r="B27" s="64"/>
      <c r="C27" s="67"/>
      <c r="D27" s="61"/>
      <c r="E27" s="67"/>
      <c r="F27" s="57">
        <v>0</v>
      </c>
      <c r="G27" s="57">
        <v>0</v>
      </c>
      <c r="H27" s="57">
        <f t="shared" si="4"/>
        <v>0</v>
      </c>
      <c r="I27" s="45"/>
      <c r="J27" s="84"/>
    </row>
    <row r="28" spans="1:10" ht="13.5">
      <c r="A28" s="61"/>
      <c r="B28" s="64"/>
      <c r="C28" s="67"/>
      <c r="D28" s="61"/>
      <c r="E28" s="67"/>
      <c r="F28" s="57">
        <v>0</v>
      </c>
      <c r="G28" s="57">
        <v>0</v>
      </c>
      <c r="H28" s="57">
        <f t="shared" si="4"/>
        <v>0</v>
      </c>
      <c r="I28" s="45"/>
      <c r="J28" s="84"/>
    </row>
    <row r="29" spans="1:10" ht="13.5">
      <c r="A29" s="61"/>
      <c r="B29" s="64"/>
      <c r="C29" s="67"/>
      <c r="D29" s="61"/>
      <c r="E29" s="67"/>
      <c r="F29" s="57">
        <v>0</v>
      </c>
      <c r="G29" s="57">
        <v>0</v>
      </c>
      <c r="H29" s="57">
        <f t="shared" si="4"/>
        <v>0</v>
      </c>
      <c r="I29" s="45"/>
      <c r="J29" s="84"/>
    </row>
    <row r="30" spans="1:10" ht="13.5">
      <c r="A30" s="61"/>
      <c r="B30" s="64"/>
      <c r="C30" s="67"/>
      <c r="D30" s="61"/>
      <c r="E30" s="67"/>
      <c r="F30" s="57">
        <v>0</v>
      </c>
      <c r="G30" s="57">
        <v>0</v>
      </c>
      <c r="H30" s="57">
        <f t="shared" si="4"/>
        <v>0</v>
      </c>
      <c r="I30" s="45"/>
      <c r="J30" s="84"/>
    </row>
    <row r="31" spans="1:10" ht="13.5">
      <c r="A31" s="62"/>
      <c r="B31" s="65"/>
      <c r="C31" s="68"/>
      <c r="D31" s="62"/>
      <c r="E31" s="68"/>
      <c r="F31" s="57">
        <v>0</v>
      </c>
      <c r="G31" s="57">
        <v>0</v>
      </c>
      <c r="H31" s="57">
        <f t="shared" si="4"/>
        <v>0</v>
      </c>
      <c r="I31" s="45"/>
      <c r="J31" s="84"/>
    </row>
    <row r="32" spans="1:10" s="30" customFormat="1" ht="16.5">
      <c r="A32" s="38"/>
      <c r="B32" s="39" t="s">
        <v>33</v>
      </c>
      <c r="C32" s="40">
        <f>SUM(C25)</f>
        <v>3000</v>
      </c>
      <c r="D32" s="40">
        <f t="shared" ref="D32:E32" si="7">SUM(D25)</f>
        <v>1</v>
      </c>
      <c r="E32" s="40">
        <f t="shared" si="7"/>
        <v>3000</v>
      </c>
      <c r="F32" s="40">
        <f>SUM(F25:F31)</f>
        <v>0</v>
      </c>
      <c r="G32" s="40">
        <f>SUM(G25:G31)</f>
        <v>0</v>
      </c>
      <c r="H32" s="40">
        <f>SUM(H25:H31)</f>
        <v>0</v>
      </c>
      <c r="I32" s="46"/>
      <c r="J32" s="85"/>
    </row>
    <row r="33" spans="1:10" ht="13.5">
      <c r="A33" s="79">
        <v>6</v>
      </c>
      <c r="B33" s="75" t="s">
        <v>34</v>
      </c>
      <c r="C33" s="81">
        <v>0</v>
      </c>
      <c r="D33" s="82"/>
      <c r="E33" s="81">
        <f t="shared" ref="E33:E50" si="8">C33*D33</f>
        <v>0</v>
      </c>
      <c r="F33" s="57">
        <v>0</v>
      </c>
      <c r="G33" s="57">
        <v>0</v>
      </c>
      <c r="H33" s="57">
        <f t="shared" ref="H33:H56" si="9">F33+G33</f>
        <v>0</v>
      </c>
      <c r="I33" s="45"/>
      <c r="J33" s="83" t="s">
        <v>35</v>
      </c>
    </row>
    <row r="34" spans="1:10" ht="13.5">
      <c r="A34" s="79"/>
      <c r="B34" s="75"/>
      <c r="C34" s="81"/>
      <c r="D34" s="82"/>
      <c r="E34" s="81"/>
      <c r="F34" s="57">
        <v>0</v>
      </c>
      <c r="G34" s="57">
        <v>0</v>
      </c>
      <c r="H34" s="57">
        <f t="shared" si="9"/>
        <v>0</v>
      </c>
      <c r="I34" s="45"/>
      <c r="J34" s="92"/>
    </row>
    <row r="35" spans="1:10" ht="13.5">
      <c r="A35" s="79"/>
      <c r="B35" s="75"/>
      <c r="C35" s="81"/>
      <c r="D35" s="82"/>
      <c r="E35" s="81"/>
      <c r="F35" s="57">
        <v>0</v>
      </c>
      <c r="G35" s="57">
        <v>0</v>
      </c>
      <c r="H35" s="57">
        <f t="shared" si="9"/>
        <v>0</v>
      </c>
      <c r="I35" s="45"/>
      <c r="J35" s="92"/>
    </row>
    <row r="36" spans="1:10" ht="13.5">
      <c r="A36" s="79"/>
      <c r="B36" s="75"/>
      <c r="C36" s="81"/>
      <c r="D36" s="82"/>
      <c r="E36" s="81"/>
      <c r="F36" s="57">
        <v>0</v>
      </c>
      <c r="G36" s="57">
        <v>0</v>
      </c>
      <c r="H36" s="57">
        <f t="shared" si="9"/>
        <v>0</v>
      </c>
      <c r="I36" s="45"/>
      <c r="J36" s="92"/>
    </row>
    <row r="37" spans="1:10" s="30" customFormat="1" ht="16.5">
      <c r="A37" s="38"/>
      <c r="B37" s="39" t="s">
        <v>36</v>
      </c>
      <c r="C37" s="40">
        <f>SUM(C33)</f>
        <v>0</v>
      </c>
      <c r="D37" s="40">
        <f t="shared" ref="D37:E37" si="10">SUM(D33)</f>
        <v>0</v>
      </c>
      <c r="E37" s="40">
        <f t="shared" si="10"/>
        <v>0</v>
      </c>
      <c r="F37" s="40">
        <f>SUM(F33:F36)</f>
        <v>0</v>
      </c>
      <c r="G37" s="40">
        <f t="shared" ref="G37:H37" si="11">SUM(G33:G36)</f>
        <v>0</v>
      </c>
      <c r="H37" s="40">
        <f t="shared" si="11"/>
        <v>0</v>
      </c>
      <c r="I37" s="46"/>
      <c r="J37" s="93"/>
    </row>
    <row r="38" spans="1:10" ht="13.5">
      <c r="A38" s="79">
        <v>7</v>
      </c>
      <c r="B38" s="75" t="s">
        <v>37</v>
      </c>
      <c r="C38" s="81">
        <v>0</v>
      </c>
      <c r="D38" s="82"/>
      <c r="E38" s="81">
        <f t="shared" si="8"/>
        <v>0</v>
      </c>
      <c r="F38" s="57">
        <v>0</v>
      </c>
      <c r="G38" s="57">
        <v>0</v>
      </c>
      <c r="H38" s="57">
        <f t="shared" si="9"/>
        <v>0</v>
      </c>
      <c r="I38" s="45"/>
      <c r="J38" s="86"/>
    </row>
    <row r="39" spans="1:10" ht="13.5">
      <c r="A39" s="79"/>
      <c r="B39" s="75"/>
      <c r="C39" s="81"/>
      <c r="D39" s="82"/>
      <c r="E39" s="81"/>
      <c r="F39" s="57">
        <v>0</v>
      </c>
      <c r="G39" s="57">
        <v>0</v>
      </c>
      <c r="H39" s="57">
        <f t="shared" si="9"/>
        <v>0</v>
      </c>
      <c r="I39" s="45"/>
      <c r="J39" s="87"/>
    </row>
    <row r="40" spans="1:10" ht="13.5">
      <c r="A40" s="79"/>
      <c r="B40" s="75"/>
      <c r="C40" s="81"/>
      <c r="D40" s="82"/>
      <c r="E40" s="81"/>
      <c r="F40" s="57">
        <v>0</v>
      </c>
      <c r="G40" s="57">
        <v>0</v>
      </c>
      <c r="H40" s="57">
        <f t="shared" si="9"/>
        <v>0</v>
      </c>
      <c r="I40" s="45"/>
      <c r="J40" s="87"/>
    </row>
    <row r="41" spans="1:10" ht="13.5">
      <c r="A41" s="79"/>
      <c r="B41" s="75"/>
      <c r="C41" s="81"/>
      <c r="D41" s="82"/>
      <c r="E41" s="81"/>
      <c r="F41" s="57">
        <v>0</v>
      </c>
      <c r="G41" s="57">
        <v>0</v>
      </c>
      <c r="H41" s="57">
        <f t="shared" si="9"/>
        <v>0</v>
      </c>
      <c r="I41" s="45"/>
      <c r="J41" s="87"/>
    </row>
    <row r="42" spans="1:10" s="30" customFormat="1" ht="16.5">
      <c r="A42" s="38"/>
      <c r="B42" s="39" t="s">
        <v>38</v>
      </c>
      <c r="C42" s="40">
        <f>SUM(C38)</f>
        <v>0</v>
      </c>
      <c r="D42" s="40">
        <f t="shared" ref="D42:E42" si="12">SUM(D38)</f>
        <v>0</v>
      </c>
      <c r="E42" s="40">
        <f t="shared" si="12"/>
        <v>0</v>
      </c>
      <c r="F42" s="40">
        <f>SUM(F38:F41)</f>
        <v>0</v>
      </c>
      <c r="G42" s="40">
        <f t="shared" ref="G42:H42" si="13">SUM(G38:G41)</f>
        <v>0</v>
      </c>
      <c r="H42" s="40">
        <f t="shared" si="13"/>
        <v>0</v>
      </c>
      <c r="I42" s="46"/>
      <c r="J42" s="88"/>
    </row>
    <row r="43" spans="1:10" ht="13.5">
      <c r="A43" s="79">
        <v>8</v>
      </c>
      <c r="B43" s="75" t="s">
        <v>39</v>
      </c>
      <c r="C43" s="81">
        <v>0</v>
      </c>
      <c r="D43" s="82"/>
      <c r="E43" s="81">
        <f t="shared" si="8"/>
        <v>0</v>
      </c>
      <c r="F43" s="57">
        <v>0</v>
      </c>
      <c r="G43" s="57">
        <v>0</v>
      </c>
      <c r="H43" s="57">
        <f t="shared" si="9"/>
        <v>0</v>
      </c>
      <c r="I43" s="45"/>
      <c r="J43" s="91" t="s">
        <v>40</v>
      </c>
    </row>
    <row r="44" spans="1:10" ht="13.5">
      <c r="A44" s="79"/>
      <c r="B44" s="75"/>
      <c r="C44" s="81"/>
      <c r="D44" s="82"/>
      <c r="E44" s="81"/>
      <c r="F44" s="57">
        <v>0</v>
      </c>
      <c r="G44" s="57">
        <v>0</v>
      </c>
      <c r="H44" s="57">
        <f t="shared" si="9"/>
        <v>0</v>
      </c>
      <c r="I44" s="45"/>
      <c r="J44" s="92"/>
    </row>
    <row r="45" spans="1:10" s="30" customFormat="1" ht="16.5">
      <c r="A45" s="38"/>
      <c r="B45" s="39" t="s">
        <v>41</v>
      </c>
      <c r="C45" s="40">
        <f>SUM(C43)</f>
        <v>0</v>
      </c>
      <c r="D45" s="40">
        <f t="shared" ref="D45:E45" si="14">SUM(D43)</f>
        <v>0</v>
      </c>
      <c r="E45" s="40">
        <f t="shared" si="14"/>
        <v>0</v>
      </c>
      <c r="F45" s="40">
        <f>SUM(F43:F44)</f>
        <v>0</v>
      </c>
      <c r="G45" s="40">
        <f t="shared" ref="G45:H45" si="15">SUM(G43:G44)</f>
        <v>0</v>
      </c>
      <c r="H45" s="40">
        <f t="shared" si="15"/>
        <v>0</v>
      </c>
      <c r="I45" s="46"/>
      <c r="J45" s="93"/>
    </row>
    <row r="46" spans="1:10" ht="13.5">
      <c r="A46" s="79">
        <v>9</v>
      </c>
      <c r="B46" s="75" t="s">
        <v>42</v>
      </c>
      <c r="C46" s="81">
        <v>3000</v>
      </c>
      <c r="D46" s="82">
        <v>1</v>
      </c>
      <c r="E46" s="81">
        <f t="shared" si="8"/>
        <v>3000</v>
      </c>
      <c r="F46" s="57">
        <v>0</v>
      </c>
      <c r="G46" s="57">
        <v>0</v>
      </c>
      <c r="H46" s="57">
        <f t="shared" si="9"/>
        <v>0</v>
      </c>
      <c r="I46" s="45"/>
      <c r="J46" s="83" t="s">
        <v>43</v>
      </c>
    </row>
    <row r="47" spans="1:10" ht="13.5">
      <c r="A47" s="79"/>
      <c r="B47" s="75"/>
      <c r="C47" s="81"/>
      <c r="D47" s="82"/>
      <c r="E47" s="81"/>
      <c r="F47" s="57">
        <v>0</v>
      </c>
      <c r="G47" s="57">
        <v>0</v>
      </c>
      <c r="H47" s="57">
        <f t="shared" si="9"/>
        <v>0</v>
      </c>
      <c r="I47" s="45"/>
      <c r="J47" s="84"/>
    </row>
    <row r="48" spans="1:10" ht="13.5">
      <c r="A48" s="79"/>
      <c r="B48" s="75"/>
      <c r="C48" s="81"/>
      <c r="D48" s="82"/>
      <c r="E48" s="81"/>
      <c r="F48" s="57">
        <v>0</v>
      </c>
      <c r="G48" s="57">
        <v>0</v>
      </c>
      <c r="H48" s="57">
        <f t="shared" si="9"/>
        <v>0</v>
      </c>
      <c r="I48" s="45"/>
      <c r="J48" s="84"/>
    </row>
    <row r="49" spans="1:10" s="30" customFormat="1" ht="16.5">
      <c r="A49" s="38"/>
      <c r="B49" s="39" t="s">
        <v>44</v>
      </c>
      <c r="C49" s="40">
        <f>SUM(C46)</f>
        <v>3000</v>
      </c>
      <c r="D49" s="40">
        <f t="shared" ref="D49:E49" si="16">SUM(D46)</f>
        <v>1</v>
      </c>
      <c r="E49" s="40">
        <f t="shared" si="16"/>
        <v>3000</v>
      </c>
      <c r="F49" s="40">
        <f>SUM(F46:F48)</f>
        <v>0</v>
      </c>
      <c r="G49" s="40">
        <f t="shared" ref="G49:H49" si="17">SUM(G46:G48)</f>
        <v>0</v>
      </c>
      <c r="H49" s="40">
        <f t="shared" si="17"/>
        <v>0</v>
      </c>
      <c r="I49" s="46"/>
      <c r="J49" s="85"/>
    </row>
    <row r="50" spans="1:10" ht="13.5">
      <c r="A50" s="60">
        <v>10</v>
      </c>
      <c r="B50" s="75" t="s">
        <v>45</v>
      </c>
      <c r="C50" s="81">
        <v>0</v>
      </c>
      <c r="D50" s="82"/>
      <c r="E50" s="81">
        <f t="shared" si="8"/>
        <v>0</v>
      </c>
      <c r="F50" s="57">
        <v>0</v>
      </c>
      <c r="G50" s="57">
        <v>127.8</v>
      </c>
      <c r="H50" s="57">
        <f t="shared" si="9"/>
        <v>127.8</v>
      </c>
      <c r="I50" s="45" t="s">
        <v>99</v>
      </c>
      <c r="J50" s="86"/>
    </row>
    <row r="51" spans="1:10" ht="13.5">
      <c r="A51" s="61"/>
      <c r="B51" s="75"/>
      <c r="C51" s="81"/>
      <c r="D51" s="82"/>
      <c r="E51" s="81"/>
      <c r="F51" s="57">
        <v>113</v>
      </c>
      <c r="G51" s="57">
        <v>0</v>
      </c>
      <c r="H51" s="57">
        <f t="shared" si="9"/>
        <v>113</v>
      </c>
      <c r="I51" s="45" t="s">
        <v>110</v>
      </c>
      <c r="J51" s="87"/>
    </row>
    <row r="52" spans="1:10" ht="13.5">
      <c r="A52" s="61"/>
      <c r="B52" s="75"/>
      <c r="C52" s="81"/>
      <c r="D52" s="82"/>
      <c r="E52" s="81"/>
      <c r="F52" s="57">
        <v>1740</v>
      </c>
      <c r="G52" s="57">
        <v>0</v>
      </c>
      <c r="H52" s="57">
        <f t="shared" si="9"/>
        <v>1740</v>
      </c>
      <c r="I52" s="45" t="s">
        <v>112</v>
      </c>
      <c r="J52" s="87"/>
    </row>
    <row r="53" spans="1:10" ht="13.5">
      <c r="A53" s="61"/>
      <c r="B53" s="75"/>
      <c r="C53" s="81"/>
      <c r="D53" s="82"/>
      <c r="E53" s="81"/>
      <c r="F53" s="57">
        <v>0</v>
      </c>
      <c r="G53" s="57">
        <v>1600</v>
      </c>
      <c r="H53" s="57">
        <f t="shared" si="9"/>
        <v>1600</v>
      </c>
      <c r="I53" s="45" t="s">
        <v>113</v>
      </c>
      <c r="J53" s="87"/>
    </row>
    <row r="54" spans="1:10" ht="13.5">
      <c r="A54" s="61"/>
      <c r="B54" s="75"/>
      <c r="C54" s="81"/>
      <c r="D54" s="82"/>
      <c r="E54" s="81"/>
      <c r="F54" s="57">
        <v>0</v>
      </c>
      <c r="G54" s="57">
        <v>0</v>
      </c>
      <c r="H54" s="57">
        <f t="shared" si="9"/>
        <v>0</v>
      </c>
      <c r="I54" s="45"/>
      <c r="J54" s="87"/>
    </row>
    <row r="55" spans="1:10" ht="13.5">
      <c r="A55" s="61"/>
      <c r="B55" s="75"/>
      <c r="C55" s="81"/>
      <c r="D55" s="82"/>
      <c r="E55" s="81"/>
      <c r="F55" s="57">
        <v>0</v>
      </c>
      <c r="G55" s="57">
        <v>0</v>
      </c>
      <c r="H55" s="57">
        <f t="shared" si="9"/>
        <v>0</v>
      </c>
      <c r="I55" s="45"/>
      <c r="J55" s="87"/>
    </row>
    <row r="56" spans="1:10" ht="13.5">
      <c r="A56" s="62"/>
      <c r="B56" s="75"/>
      <c r="C56" s="81"/>
      <c r="D56" s="82"/>
      <c r="E56" s="81"/>
      <c r="F56" s="57">
        <v>0</v>
      </c>
      <c r="G56" s="57">
        <v>0</v>
      </c>
      <c r="H56" s="57">
        <f t="shared" si="9"/>
        <v>0</v>
      </c>
      <c r="I56" s="45"/>
      <c r="J56" s="87"/>
    </row>
    <row r="57" spans="1:10" s="30" customFormat="1" ht="16.5">
      <c r="A57" s="38"/>
      <c r="B57" s="39" t="s">
        <v>46</v>
      </c>
      <c r="C57" s="40">
        <f>SUM(C50)</f>
        <v>0</v>
      </c>
      <c r="D57" s="40">
        <f t="shared" ref="D57:E57" si="18">SUM(D50)</f>
        <v>0</v>
      </c>
      <c r="E57" s="40">
        <f t="shared" si="18"/>
        <v>0</v>
      </c>
      <c r="F57" s="40">
        <f>SUM(F50:F56)</f>
        <v>1853</v>
      </c>
      <c r="G57" s="40">
        <f t="shared" ref="G57:H57" si="19">SUM(G50:G56)</f>
        <v>1727.8</v>
      </c>
      <c r="H57" s="40">
        <f t="shared" si="19"/>
        <v>3580.8</v>
      </c>
      <c r="I57" s="46"/>
      <c r="J57" s="88"/>
    </row>
    <row r="58" spans="1:10" ht="16.5">
      <c r="A58" s="38"/>
      <c r="B58" s="39" t="s">
        <v>47</v>
      </c>
      <c r="C58" s="40">
        <f>SUM(C57,C49,C45,C42,C37,C32,C24,C21,C16,C13)</f>
        <v>20000</v>
      </c>
      <c r="D58" s="40">
        <f t="shared" ref="D58:H58" si="20">SUM(D57,D49,D45,D42,D37,D32,D24,D21,D16,D13)</f>
        <v>4</v>
      </c>
      <c r="E58" s="40">
        <f t="shared" si="20"/>
        <v>20000</v>
      </c>
      <c r="F58" s="40">
        <f t="shared" si="20"/>
        <v>5786.4400000000005</v>
      </c>
      <c r="G58" s="40">
        <f t="shared" si="20"/>
        <v>1727.8</v>
      </c>
      <c r="H58" s="40">
        <f t="shared" si="20"/>
        <v>7514.24</v>
      </c>
      <c r="I58" s="46"/>
      <c r="J58" s="47"/>
    </row>
    <row r="62" spans="1:10" ht="16.5">
      <c r="A62" s="72" t="s">
        <v>48</v>
      </c>
      <c r="B62" s="73"/>
      <c r="C62" s="74" t="s">
        <v>49</v>
      </c>
      <c r="D62" s="74"/>
      <c r="E62" s="74" t="s">
        <v>50</v>
      </c>
      <c r="F62" s="74"/>
      <c r="G62" s="74" t="s">
        <v>51</v>
      </c>
      <c r="H62" s="74"/>
      <c r="I62" s="48" t="s">
        <v>52</v>
      </c>
    </row>
    <row r="63" spans="1:10" ht="16.5">
      <c r="A63" s="76">
        <f>E58</f>
        <v>20000</v>
      </c>
      <c r="B63" s="77"/>
      <c r="C63" s="77">
        <f>H58</f>
        <v>7514.24</v>
      </c>
      <c r="D63" s="77"/>
      <c r="E63" s="77">
        <f>F58</f>
        <v>5786.4400000000005</v>
      </c>
      <c r="F63" s="77"/>
      <c r="G63" s="77">
        <f>G58</f>
        <v>1727.8</v>
      </c>
      <c r="H63" s="77"/>
      <c r="I63" s="49">
        <f>A63-C63</f>
        <v>12485.76</v>
      </c>
    </row>
    <row r="65" spans="1:9" ht="13.5">
      <c r="A65" s="41" t="s">
        <v>53</v>
      </c>
      <c r="B65" s="42"/>
      <c r="C65" s="43" t="s">
        <v>54</v>
      </c>
      <c r="D65" s="41"/>
      <c r="E65" s="41" t="s">
        <v>55</v>
      </c>
      <c r="F65" s="41"/>
      <c r="G65" s="41" t="s">
        <v>56</v>
      </c>
      <c r="H65" s="41"/>
      <c r="I65" s="42"/>
    </row>
  </sheetData>
  <mergeCells count="76">
    <mergeCell ref="A62:B62"/>
    <mergeCell ref="C62:D62"/>
    <mergeCell ref="E62:F62"/>
    <mergeCell ref="G62:H62"/>
    <mergeCell ref="A63:B63"/>
    <mergeCell ref="C63:D63"/>
    <mergeCell ref="E63:F63"/>
    <mergeCell ref="G63:H63"/>
    <mergeCell ref="A50:A56"/>
    <mergeCell ref="B50:B56"/>
    <mergeCell ref="C50:C56"/>
    <mergeCell ref="D50:D56"/>
    <mergeCell ref="E50:E56"/>
    <mergeCell ref="J50:J57"/>
    <mergeCell ref="A46:A48"/>
    <mergeCell ref="B46:B48"/>
    <mergeCell ref="C46:C48"/>
    <mergeCell ref="D46:D48"/>
    <mergeCell ref="E46:E48"/>
    <mergeCell ref="J46:J49"/>
    <mergeCell ref="A43:A44"/>
    <mergeCell ref="B43:B44"/>
    <mergeCell ref="C43:C44"/>
    <mergeCell ref="D43:D44"/>
    <mergeCell ref="E43:E44"/>
    <mergeCell ref="J43:J45"/>
    <mergeCell ref="A38:A41"/>
    <mergeCell ref="B38:B41"/>
    <mergeCell ref="C38:C41"/>
    <mergeCell ref="D38:D41"/>
    <mergeCell ref="E38:E41"/>
    <mergeCell ref="J38:J42"/>
    <mergeCell ref="A33:A36"/>
    <mergeCell ref="B33:B36"/>
    <mergeCell ref="C33:C36"/>
    <mergeCell ref="D33:D36"/>
    <mergeCell ref="E33:E36"/>
    <mergeCell ref="J33:J37"/>
    <mergeCell ref="A25:A31"/>
    <mergeCell ref="B25:B31"/>
    <mergeCell ref="C25:C31"/>
    <mergeCell ref="D25:D31"/>
    <mergeCell ref="E25:E31"/>
    <mergeCell ref="J25:J32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借款报账明细</vt:lpstr>
      <vt:lpstr>员工差旅明细</vt:lpstr>
      <vt:lpstr>仲岚员工差旅明细</vt:lpstr>
      <vt:lpstr>现金报销单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2018-06-08T08:16:29Z</cp:lastPrinted>
  <dcterms:created xsi:type="dcterms:W3CDTF">2014-04-15T08:52:00Z</dcterms:created>
  <dcterms:modified xsi:type="dcterms:W3CDTF">2018-06-25T03:29:36Z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