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675"/>
  </bookViews>
  <sheets>
    <sheet name="试驾旅行社" sheetId="16" r:id="rId1"/>
  </sheets>
  <definedNames>
    <definedName name="_xlnm.Print_Area" localSheetId="0">试驾旅行社!$A$1:$H$25</definedName>
    <definedName name="_xlnm.Print_Titles" localSheetId="0">试驾旅行社!$1:$7</definedName>
  </definedNames>
  <calcPr calcId="124519" concurrentCalc="0"/>
</workbook>
</file>

<file path=xl/calcChain.xml><?xml version="1.0" encoding="utf-8"?>
<calcChain xmlns="http://schemas.openxmlformats.org/spreadsheetml/2006/main">
  <c r="G14" i="16"/>
  <c r="G15"/>
  <c r="G21"/>
  <c r="G10"/>
  <c r="G12"/>
  <c r="G17"/>
  <c r="G18"/>
  <c r="G20"/>
  <c r="G22"/>
  <c r="G23"/>
  <c r="G24"/>
  <c r="G25"/>
  <c r="G9"/>
</calcChain>
</file>

<file path=xl/sharedStrings.xml><?xml version="1.0" encoding="utf-8"?>
<sst xmlns="http://schemas.openxmlformats.org/spreadsheetml/2006/main" count="41" uniqueCount="41">
  <si>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</si>
  <si>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</si>
  <si>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</si>
  <si>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</si>
  <si>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</si>
  <si>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</si>
  <si>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</si>
  <si>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</si>
  <si>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1" type="noConversion"/>
  </si>
  <si>
    <t>大巴需求（根据媒体具体航班调整需求）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</si>
  <si>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</si>
  <si>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</si>
  <si>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</si>
  <si>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</si>
  <si>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公付房费</t>
    <phoneticPr fontId="1" type="noConversion"/>
  </si>
  <si>
    <t>试驾车相关</t>
    <phoneticPr fontId="1" type="noConversion"/>
  </si>
  <si>
    <t>加油费</t>
    <phoneticPr fontId="1" type="noConversion"/>
  </si>
  <si>
    <t>用餐</t>
    <phoneticPr fontId="1" type="noConversion"/>
  </si>
  <si>
    <t>GL8</t>
    <phoneticPr fontId="1" type="noConversion"/>
  </si>
  <si>
    <t>酒店相关：安徽广德木子度假村</t>
    <phoneticPr fontId="1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</si>
  <si>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1" type="noConversion"/>
  </si>
  <si>
    <t>自付房费（含增值税）</t>
    <phoneticPr fontId="1" type="noConversion"/>
  </si>
  <si>
    <t>SGM工作人员自付</t>
    <phoneticPr fontId="1" type="noConversion"/>
  </si>
  <si>
    <t>媒体用餐</t>
    <phoneticPr fontId="1" type="noConversion"/>
  </si>
  <si>
    <t>媒体交通费</t>
    <phoneticPr fontId="1" type="noConversion"/>
  </si>
  <si>
    <t>总计（含服务费）</t>
    <phoneticPr fontId="1" type="noConversion"/>
  </si>
  <si>
    <t>11月30日-12月1日 大床房（含单早，服务费，宽带费用）</t>
    <phoneticPr fontId="1" type="noConversion"/>
  </si>
  <si>
    <t>11月30日-12月1日 大床房（含服务费，宽带费用）</t>
    <phoneticPr fontId="1" type="noConversion"/>
  </si>
  <si>
    <t>工作人员交通费</t>
    <phoneticPr fontId="1" type="noConversion"/>
  </si>
  <si>
    <t>11月30日全天（上海-虹桥-木子度假村）</t>
    <phoneticPr fontId="1" type="noConversion"/>
  </si>
  <si>
    <t xml:space="preserve">11月30日晚餐 </t>
    <phoneticPr fontId="1" type="noConversion"/>
  </si>
  <si>
    <t>媒体用餐</t>
    <phoneticPr fontId="1" type="noConversion"/>
  </si>
  <si>
    <t>12月1日活动全天（木子度假村-广德试车场-虹桥机场）</t>
    <phoneticPr fontId="1" type="noConversion"/>
  </si>
  <si>
    <t>昂科威2.8T*1
竞品车*2</t>
    <phoneticPr fontId="1" type="noConversion"/>
  </si>
  <si>
    <t>竞品车*2</t>
    <phoneticPr fontId="1" type="noConversion"/>
  </si>
  <si>
    <t>竞品车租赁/运输</t>
    <phoneticPr fontId="1" type="noConversion"/>
  </si>
  <si>
    <t>2018款别克新昂科威提前试驾</t>
    <phoneticPr fontId="1" type="noConversion"/>
  </si>
  <si>
    <t>小计</t>
    <phoneticPr fontId="1" type="noConversion"/>
  </si>
  <si>
    <t>服务费</t>
    <phoneticPr fontId="1" type="noConversion"/>
  </si>
  <si>
    <t>税点6%</t>
    <phoneticPr fontId="1" type="noConversion"/>
  </si>
  <si>
    <t>GL8</t>
    <phoneticPr fontId="1" type="noConversion"/>
  </si>
</sst>
</file>

<file path=xl/styles.xml><?xml version="1.0" encoding="utf-8"?>
<styleSheet xmlns="http://schemas.openxmlformats.org/spreadsheetml/2006/main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  <numFmt numFmtId="182" formatCode="yyyy&quot;年&quot;m&quot;月&quot;d&quot;日&quot;;@"/>
    <numFmt numFmtId="183" formatCode="#,##0.00_);[Red]\(#,##0.0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/>
    <xf numFmtId="0" fontId="21" fillId="0" borderId="0"/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5" fillId="0" borderId="0"/>
    <xf numFmtId="0" fontId="21" fillId="0" borderId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2" fillId="0" borderId="0"/>
    <xf numFmtId="180" fontId="2" fillId="0" borderId="0"/>
    <xf numFmtId="0" fontId="2" fillId="0" borderId="0"/>
    <xf numFmtId="0" fontId="27" fillId="0" borderId="0"/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3" fillId="0" borderId="0">
      <alignment vertical="center"/>
    </xf>
    <xf numFmtId="0" fontId="25" fillId="0" borderId="0"/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3" fillId="0" borderId="0"/>
    <xf numFmtId="0" fontId="2" fillId="0" borderId="0" applyNumberFormat="0" applyBorder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22" fillId="24" borderId="0" xfId="64" applyFont="1" applyFill="1" applyAlignment="1">
      <alignment horizontal="center" vertical="center"/>
    </xf>
    <xf numFmtId="0" fontId="22" fillId="24" borderId="0" xfId="64" applyFont="1" applyFill="1" applyAlignment="1">
      <alignment vertical="center" wrapText="1"/>
    </xf>
    <xf numFmtId="0" fontId="22" fillId="24" borderId="0" xfId="64" applyFont="1" applyFill="1">
      <alignment vertical="center"/>
    </xf>
    <xf numFmtId="0" fontId="22" fillId="24" borderId="0" xfId="64" applyFont="1" applyFill="1" applyAlignment="1">
      <alignment horizontal="left" vertical="center"/>
    </xf>
    <xf numFmtId="0" fontId="24" fillId="24" borderId="0" xfId="64" applyFont="1" applyFill="1" applyAlignment="1">
      <alignment horizontal="center" vertical="center"/>
    </xf>
    <xf numFmtId="0" fontId="23" fillId="20" borderId="13" xfId="64" applyFont="1" applyFill="1" applyBorder="1" applyAlignment="1">
      <alignment horizontal="left" vertical="center" wrapText="1"/>
    </xf>
    <xf numFmtId="0" fontId="23" fillId="20" borderId="13" xfId="64" applyFont="1" applyFill="1" applyBorder="1" applyAlignment="1">
      <alignment horizontal="center" vertical="center" wrapText="1"/>
    </xf>
    <xf numFmtId="0" fontId="22" fillId="21" borderId="13" xfId="64" applyFont="1" applyFill="1" applyBorder="1" applyAlignment="1">
      <alignment horizontal="center" vertical="center" wrapText="1"/>
    </xf>
    <xf numFmtId="0" fontId="22" fillId="24" borderId="13" xfId="64" applyFont="1" applyFill="1" applyBorder="1" applyAlignment="1">
      <alignment vertical="center" wrapText="1"/>
    </xf>
    <xf numFmtId="0" fontId="22" fillId="24" borderId="0" xfId="64" applyFont="1" applyFill="1" applyAlignment="1">
      <alignment vertical="center"/>
    </xf>
    <xf numFmtId="0" fontId="23" fillId="24" borderId="13" xfId="64" applyFont="1" applyFill="1" applyBorder="1" applyAlignment="1">
      <alignment horizontal="center" vertical="center" wrapText="1"/>
    </xf>
    <xf numFmtId="181" fontId="22" fillId="24" borderId="0" xfId="64" applyNumberFormat="1" applyFont="1" applyFill="1" applyAlignment="1">
      <alignment horizontal="center" vertical="center"/>
    </xf>
    <xf numFmtId="181" fontId="23" fillId="24" borderId="13" xfId="64" applyNumberFormat="1" applyFont="1" applyFill="1" applyBorder="1" applyAlignment="1">
      <alignment horizontal="center" vertical="center"/>
    </xf>
    <xf numFmtId="181" fontId="23" fillId="20" borderId="13" xfId="64" applyNumberFormat="1" applyFont="1" applyFill="1" applyBorder="1" applyAlignment="1">
      <alignment horizontal="left" vertical="center" wrapText="1"/>
    </xf>
    <xf numFmtId="181" fontId="22" fillId="24" borderId="13" xfId="64" applyNumberFormat="1" applyFont="1" applyFill="1" applyBorder="1" applyAlignment="1">
      <alignment horizontal="center" vertical="center"/>
    </xf>
    <xf numFmtId="181" fontId="22" fillId="0" borderId="13" xfId="64" applyNumberFormat="1" applyFont="1" applyFill="1" applyBorder="1" applyAlignment="1">
      <alignment horizontal="center" vertical="center"/>
    </xf>
    <xf numFmtId="181" fontId="23" fillId="17" borderId="13" xfId="64" applyNumberFormat="1" applyFont="1" applyFill="1" applyBorder="1" applyAlignment="1">
      <alignment horizontal="center" vertical="center"/>
    </xf>
    <xf numFmtId="176" fontId="22" fillId="0" borderId="13" xfId="64" applyNumberFormat="1" applyFont="1" applyFill="1" applyBorder="1" applyAlignment="1" applyProtection="1">
      <alignment horizontal="left" vertical="center" wrapText="1"/>
    </xf>
    <xf numFmtId="176" fontId="22" fillId="24" borderId="13" xfId="64" applyNumberFormat="1" applyFont="1" applyFill="1" applyBorder="1" applyAlignment="1" applyProtection="1">
      <alignment horizontal="left" vertical="center" wrapText="1"/>
    </xf>
    <xf numFmtId="0" fontId="22" fillId="24" borderId="14" xfId="64" applyFont="1" applyFill="1" applyBorder="1" applyAlignment="1">
      <alignment horizontal="center" vertical="center" wrapText="1"/>
    </xf>
    <xf numFmtId="0" fontId="22" fillId="24" borderId="15" xfId="64" applyFont="1" applyFill="1" applyBorder="1" applyAlignment="1">
      <alignment horizontal="center" vertical="center" wrapText="1"/>
    </xf>
    <xf numFmtId="0" fontId="22" fillId="0" borderId="13" xfId="64" applyFont="1" applyFill="1" applyBorder="1" applyAlignment="1" applyProtection="1">
      <alignment horizontal="left" vertical="center" wrapText="1"/>
    </xf>
    <xf numFmtId="182" fontId="22" fillId="24" borderId="0" xfId="64" applyNumberFormat="1" applyFont="1" applyFill="1" applyAlignment="1">
      <alignment horizontal="left" vertical="center"/>
    </xf>
    <xf numFmtId="0" fontId="22" fillId="0" borderId="13" xfId="64" applyFont="1" applyFill="1" applyBorder="1" applyAlignment="1" applyProtection="1">
      <alignment vertical="center" wrapText="1"/>
    </xf>
    <xf numFmtId="0" fontId="22" fillId="0" borderId="19" xfId="64" applyFont="1" applyFill="1" applyBorder="1" applyAlignment="1">
      <alignment horizontal="left" vertical="center" wrapText="1"/>
    </xf>
    <xf numFmtId="183" fontId="22" fillId="0" borderId="13" xfId="64" applyNumberFormat="1" applyFont="1" applyFill="1" applyBorder="1" applyAlignment="1">
      <alignment horizontal="center" vertical="center"/>
    </xf>
    <xf numFmtId="0" fontId="22" fillId="0" borderId="19" xfId="66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177" fontId="22" fillId="0" borderId="13" xfId="64" applyNumberFormat="1" applyFont="1" applyFill="1" applyBorder="1" applyAlignment="1">
      <alignment horizontal="center" vertical="center"/>
    </xf>
    <xf numFmtId="0" fontId="22" fillId="0" borderId="19" xfId="64" applyFont="1" applyFill="1" applyBorder="1" applyAlignment="1">
      <alignment horizontal="center" vertical="center" wrapText="1"/>
    </xf>
    <xf numFmtId="0" fontId="22" fillId="0" borderId="0" xfId="64" applyFont="1" applyFill="1" applyAlignment="1">
      <alignment horizontal="left" vertical="center"/>
    </xf>
    <xf numFmtId="0" fontId="22" fillId="0" borderId="0" xfId="64" applyFont="1" applyFill="1" applyAlignment="1">
      <alignment horizontal="center" vertical="center"/>
    </xf>
    <xf numFmtId="0" fontId="22" fillId="0" borderId="13" xfId="64" applyFont="1" applyFill="1" applyBorder="1" applyAlignment="1">
      <alignment horizontal="left" vertical="center" wrapText="1"/>
    </xf>
    <xf numFmtId="181" fontId="22" fillId="0" borderId="13" xfId="64" applyNumberFormat="1" applyFont="1" applyFill="1" applyBorder="1" applyAlignment="1">
      <alignment horizontal="center" vertical="center" wrapText="1"/>
    </xf>
    <xf numFmtId="0" fontId="22" fillId="0" borderId="13" xfId="64" applyFont="1" applyFill="1" applyBorder="1" applyAlignment="1">
      <alignment horizontal="center" vertical="center" wrapText="1"/>
    </xf>
    <xf numFmtId="3" fontId="22" fillId="0" borderId="13" xfId="64" applyNumberFormat="1" applyFont="1" applyFill="1" applyBorder="1" applyAlignment="1">
      <alignment horizontal="center" vertical="center"/>
    </xf>
    <xf numFmtId="0" fontId="22" fillId="0" borderId="20" xfId="64" applyFont="1" applyFill="1" applyBorder="1" applyAlignment="1" applyProtection="1">
      <alignment horizontal="left" vertical="center" wrapText="1"/>
    </xf>
    <xf numFmtId="0" fontId="22" fillId="0" borderId="21" xfId="64" applyFont="1" applyFill="1" applyBorder="1" applyAlignment="1" applyProtection="1">
      <alignment horizontal="left" vertical="center" wrapText="1"/>
    </xf>
    <xf numFmtId="0" fontId="22" fillId="0" borderId="16" xfId="64" applyFont="1" applyFill="1" applyBorder="1" applyAlignment="1">
      <alignment horizontal="left" vertical="center" wrapText="1"/>
    </xf>
    <xf numFmtId="0" fontId="22" fillId="0" borderId="18" xfId="64" applyFont="1" applyFill="1" applyBorder="1" applyAlignment="1">
      <alignment horizontal="left" vertical="center" wrapText="1"/>
    </xf>
    <xf numFmtId="0" fontId="22" fillId="0" borderId="13" xfId="64" applyFont="1" applyFill="1" applyBorder="1" applyAlignment="1">
      <alignment horizontal="left" vertical="center" wrapText="1"/>
    </xf>
    <xf numFmtId="0" fontId="22" fillId="0" borderId="19" xfId="64" applyFont="1" applyFill="1" applyBorder="1" applyAlignment="1">
      <alignment horizontal="left" vertical="center" wrapText="1"/>
    </xf>
    <xf numFmtId="0" fontId="22" fillId="0" borderId="15" xfId="64" applyFont="1" applyFill="1" applyBorder="1" applyAlignment="1">
      <alignment horizontal="left" vertical="center" wrapText="1"/>
    </xf>
    <xf numFmtId="0" fontId="22" fillId="24" borderId="0" xfId="64" applyFont="1" applyFill="1" applyAlignment="1">
      <alignment horizontal="center" vertical="center"/>
    </xf>
    <xf numFmtId="0" fontId="22" fillId="24" borderId="0" xfId="64" applyFont="1" applyFill="1" applyAlignment="1">
      <alignment horizontal="left" vertical="center" wrapText="1"/>
    </xf>
    <xf numFmtId="0" fontId="23" fillId="24" borderId="13" xfId="64" applyFont="1" applyFill="1" applyBorder="1" applyAlignment="1">
      <alignment horizontal="center" vertical="center" wrapText="1"/>
    </xf>
    <xf numFmtId="0" fontId="22" fillId="0" borderId="16" xfId="64" applyFont="1" applyFill="1" applyBorder="1" applyAlignment="1" applyProtection="1">
      <alignment horizontal="center" vertical="center" wrapText="1"/>
    </xf>
    <xf numFmtId="0" fontId="22" fillId="0" borderId="17" xfId="64" applyFont="1" applyFill="1" applyBorder="1" applyAlignment="1" applyProtection="1">
      <alignment horizontal="center" vertical="center" wrapText="1"/>
    </xf>
    <xf numFmtId="0" fontId="22" fillId="0" borderId="18" xfId="64" applyFont="1" applyFill="1" applyBorder="1" applyAlignment="1" applyProtection="1">
      <alignment horizontal="center" vertical="center" wrapText="1"/>
    </xf>
    <xf numFmtId="0" fontId="23" fillId="17" borderId="16" xfId="64" applyFont="1" applyFill="1" applyBorder="1" applyAlignment="1">
      <alignment horizontal="center" vertical="center"/>
    </xf>
    <xf numFmtId="0" fontId="23" fillId="17" borderId="17" xfId="64" applyFont="1" applyFill="1" applyBorder="1" applyAlignment="1">
      <alignment horizontal="center" vertical="center"/>
    </xf>
    <xf numFmtId="0" fontId="23" fillId="17" borderId="18" xfId="64" applyFont="1" applyFill="1" applyBorder="1" applyAlignment="1">
      <alignment horizontal="center" vertical="center"/>
    </xf>
    <xf numFmtId="0" fontId="22" fillId="0" borderId="13" xfId="64" applyFont="1" applyFill="1" applyBorder="1" applyAlignment="1" applyProtection="1">
      <alignment horizontal="left" vertical="center" wrapText="1"/>
    </xf>
  </cellXfs>
  <cellStyles count="85">
    <cellStyle name="_ET_STYLE_NoName_00_" xfId="1"/>
    <cellStyle name="0,0&#10;&#10;NA&#10;&#10;" xfId="2"/>
    <cellStyle name="0,0_x000d__x000d_NA_x000d__x000d_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suchter Hyperlink_budget BMW Deal…ng 20070530.xls" xfId="30"/>
    <cellStyle name="Calculation" xfId="31"/>
    <cellStyle name="Check Cell" xfId="32"/>
    <cellStyle name="Comma" xfId="33"/>
    <cellStyle name="Currency" xfId="34"/>
    <cellStyle name="Currency 2" xfId="35"/>
    <cellStyle name="Dezimal 2" xfId="36"/>
    <cellStyle name="Euro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al 2" xfId="47"/>
    <cellStyle name="Normal 3" xfId="48"/>
    <cellStyle name="Note" xfId="49"/>
    <cellStyle name="Output" xfId="50"/>
    <cellStyle name="Standard 2" xfId="51"/>
    <cellStyle name="Standard 4" xfId="52"/>
    <cellStyle name="Standard_080529_FB_Verkaufsstundensätze gkk" xfId="53"/>
    <cellStyle name="Style 1" xfId="54"/>
    <cellStyle name="Title" xfId="55"/>
    <cellStyle name="Total" xfId="56"/>
    <cellStyle name="Warning Text" xfId="57"/>
    <cellStyle name="标题 1 2" xfId="58"/>
    <cellStyle name="标题 2 2" xfId="59"/>
    <cellStyle name="标题 3 2" xfId="60"/>
    <cellStyle name="标题 4 2" xfId="61"/>
    <cellStyle name="标题 5" xfId="62"/>
    <cellStyle name="差 2" xfId="63"/>
    <cellStyle name="常规" xfId="0" builtinId="0"/>
    <cellStyle name="常规 2" xfId="64"/>
    <cellStyle name="常规 2 2" xfId="65"/>
    <cellStyle name="常规 3" xfId="66"/>
    <cellStyle name="常规 4" xfId="67"/>
    <cellStyle name="常规 6" xfId="68"/>
    <cellStyle name="好 2" xfId="69"/>
    <cellStyle name="汇总 2" xfId="70"/>
    <cellStyle name="货币 2" xfId="71"/>
    <cellStyle name="货币 3" xfId="72"/>
    <cellStyle name="计算 2" xfId="73"/>
    <cellStyle name="检查单元格 2" xfId="74"/>
    <cellStyle name="解释性文本 2" xfId="75"/>
    <cellStyle name="警告文本 2" xfId="76"/>
    <cellStyle name="链接单元格 2" xfId="77"/>
    <cellStyle name="适中 2" xfId="78"/>
    <cellStyle name="输出 2" xfId="79"/>
    <cellStyle name="输入 2" xfId="80"/>
    <cellStyle name="样式 1" xfId="81"/>
    <cellStyle name="样式 1 2" xfId="82"/>
    <cellStyle name="一般_Sheet1" xfId="83"/>
    <cellStyle name="注释 2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5"/>
  <sheetViews>
    <sheetView tabSelected="1" view="pageBreakPreview" zoomScaleSheetLayoutView="10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C7" sqref="C7"/>
    </sheetView>
  </sheetViews>
  <sheetFormatPr defaultColWidth="19.75" defaultRowHeight="14.25"/>
  <cols>
    <col min="1" max="1" width="30.125" style="10" customWidth="1" collapsed="1"/>
    <col min="2" max="2" width="17.25" style="4" customWidth="1" collapsed="1"/>
    <col min="3" max="3" width="43.25" style="1" customWidth="1"/>
    <col min="4" max="4" width="10.25" style="12" customWidth="1"/>
    <col min="5" max="5" width="9.25" style="12" customWidth="1"/>
    <col min="6" max="6" width="9.625" style="12" customWidth="1"/>
    <col min="7" max="7" width="10" style="12" customWidth="1"/>
    <col min="8" max="8" width="26.5" style="2" customWidth="1"/>
    <col min="9" max="9" width="19.75" style="4"/>
    <col min="10" max="16384" width="19.75" style="3"/>
  </cols>
  <sheetData>
    <row r="1" spans="1:9" ht="45.95" customHeight="1">
      <c r="A1" s="44"/>
      <c r="B1" s="44"/>
      <c r="C1" s="44"/>
    </row>
    <row r="2" spans="1:9">
      <c r="A2" s="4" t="s">
        <v>0</v>
      </c>
      <c r="B2" s="45" t="s">
        <v>36</v>
      </c>
      <c r="C2" s="45"/>
      <c r="D2" s="45"/>
      <c r="E2" s="45"/>
    </row>
    <row r="3" spans="1:9">
      <c r="A3" s="4" t="s">
        <v>1</v>
      </c>
      <c r="B3" s="23">
        <v>43070</v>
      </c>
      <c r="C3" s="5"/>
    </row>
    <row r="4" spans="1:9">
      <c r="A4" s="4" t="s">
        <v>11</v>
      </c>
    </row>
    <row r="5" spans="1:9" ht="9.75" hidden="1" customHeight="1">
      <c r="A5" s="4" t="s">
        <v>12</v>
      </c>
    </row>
    <row r="6" spans="1:9" hidden="1">
      <c r="A6" s="4" t="s">
        <v>8</v>
      </c>
    </row>
    <row r="7" spans="1:9" s="1" customFormat="1">
      <c r="A7" s="46" t="s">
        <v>2</v>
      </c>
      <c r="B7" s="46"/>
      <c r="C7" s="11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1" t="s">
        <v>13</v>
      </c>
      <c r="I7" s="4"/>
    </row>
    <row r="8" spans="1:9" s="1" customFormat="1">
      <c r="A8" s="6" t="s">
        <v>19</v>
      </c>
      <c r="B8" s="6"/>
      <c r="C8" s="7"/>
      <c r="D8" s="14"/>
      <c r="E8" s="14"/>
      <c r="F8" s="14"/>
      <c r="G8" s="14"/>
      <c r="H8" s="8"/>
      <c r="I8" s="4"/>
    </row>
    <row r="9" spans="1:9" s="32" customFormat="1" ht="32.25" customHeight="1">
      <c r="A9" s="42" t="s">
        <v>20</v>
      </c>
      <c r="B9" s="27" t="s">
        <v>21</v>
      </c>
      <c r="C9" s="28" t="s">
        <v>26</v>
      </c>
      <c r="D9" s="29">
        <v>375.6</v>
      </c>
      <c r="E9" s="29">
        <v>1</v>
      </c>
      <c r="F9" s="16">
        <v>0</v>
      </c>
      <c r="G9" s="16">
        <f>D9*E9*F9</f>
        <v>0</v>
      </c>
      <c r="H9" s="30" t="s">
        <v>22</v>
      </c>
      <c r="I9" s="31"/>
    </row>
    <row r="10" spans="1:9" s="32" customFormat="1">
      <c r="A10" s="43"/>
      <c r="B10" s="30" t="s">
        <v>14</v>
      </c>
      <c r="C10" s="33" t="s">
        <v>27</v>
      </c>
      <c r="D10" s="29">
        <v>375.6</v>
      </c>
      <c r="E10" s="29">
        <v>1</v>
      </c>
      <c r="F10" s="16">
        <v>5</v>
      </c>
      <c r="G10" s="16">
        <f>D10*E10*F10</f>
        <v>1878</v>
      </c>
      <c r="H10" s="30"/>
      <c r="I10" s="31"/>
    </row>
    <row r="11" spans="1:9" s="1" customFormat="1">
      <c r="A11" s="6" t="s">
        <v>23</v>
      </c>
      <c r="B11" s="6"/>
      <c r="C11" s="7"/>
      <c r="D11" s="14"/>
      <c r="E11" s="14"/>
      <c r="F11" s="14"/>
      <c r="G11" s="14"/>
      <c r="H11" s="8"/>
      <c r="I11" s="4"/>
    </row>
    <row r="12" spans="1:9" s="32" customFormat="1">
      <c r="A12" s="25" t="s">
        <v>31</v>
      </c>
      <c r="B12" s="30" t="s">
        <v>17</v>
      </c>
      <c r="C12" s="33" t="s">
        <v>30</v>
      </c>
      <c r="D12" s="16">
        <v>164</v>
      </c>
      <c r="E12" s="16">
        <v>1</v>
      </c>
      <c r="F12" s="16">
        <v>6</v>
      </c>
      <c r="G12" s="16">
        <f>D12*E12*F12</f>
        <v>984</v>
      </c>
      <c r="H12" s="16"/>
      <c r="I12" s="31"/>
    </row>
    <row r="13" spans="1:9" s="1" customFormat="1" ht="17.45" customHeight="1">
      <c r="A13" s="6" t="s">
        <v>9</v>
      </c>
      <c r="B13" s="6"/>
      <c r="C13" s="7"/>
      <c r="D13" s="14"/>
      <c r="E13" s="14"/>
      <c r="F13" s="14"/>
      <c r="G13" s="14"/>
      <c r="H13" s="8"/>
      <c r="I13" s="4"/>
    </row>
    <row r="14" spans="1:9" s="32" customFormat="1">
      <c r="A14" s="39" t="s">
        <v>29</v>
      </c>
      <c r="B14" s="40"/>
      <c r="C14" s="33" t="s">
        <v>18</v>
      </c>
      <c r="D14" s="34">
        <v>2800</v>
      </c>
      <c r="E14" s="34">
        <v>1</v>
      </c>
      <c r="F14" s="34">
        <v>1</v>
      </c>
      <c r="G14" s="34">
        <f>D14*E14*F14</f>
        <v>2800</v>
      </c>
      <c r="H14" s="35"/>
      <c r="I14" s="31"/>
    </row>
    <row r="15" spans="1:9" s="32" customFormat="1">
      <c r="A15" s="41" t="s">
        <v>32</v>
      </c>
      <c r="B15" s="41"/>
      <c r="C15" s="33" t="s">
        <v>40</v>
      </c>
      <c r="D15" s="16">
        <v>2800</v>
      </c>
      <c r="E15" s="34">
        <v>1</v>
      </c>
      <c r="F15" s="34">
        <v>1</v>
      </c>
      <c r="G15" s="36">
        <f>D15*F15*F15</f>
        <v>2800</v>
      </c>
      <c r="H15" s="35"/>
      <c r="I15" s="31"/>
    </row>
    <row r="16" spans="1:9" s="1" customFormat="1">
      <c r="A16" s="6" t="s">
        <v>15</v>
      </c>
      <c r="B16" s="6"/>
      <c r="C16" s="7"/>
      <c r="D16" s="14"/>
      <c r="E16" s="14"/>
      <c r="F16" s="14"/>
      <c r="G16" s="14"/>
      <c r="H16" s="8"/>
      <c r="I16" s="4"/>
    </row>
    <row r="17" spans="1:9" s="1" customFormat="1" ht="29.25" customHeight="1">
      <c r="A17" s="37" t="s">
        <v>33</v>
      </c>
      <c r="B17" s="38"/>
      <c r="C17" s="19" t="s">
        <v>16</v>
      </c>
      <c r="D17" s="15">
        <v>400</v>
      </c>
      <c r="E17" s="15">
        <v>1</v>
      </c>
      <c r="F17" s="15">
        <v>1</v>
      </c>
      <c r="G17" s="15">
        <f>D17*E17*F17</f>
        <v>400</v>
      </c>
      <c r="H17" s="21"/>
      <c r="I17" s="4"/>
    </row>
    <row r="18" spans="1:9" s="1" customFormat="1" ht="20.100000000000001" customHeight="1">
      <c r="A18" s="53" t="s">
        <v>35</v>
      </c>
      <c r="B18" s="53"/>
      <c r="C18" s="18" t="s">
        <v>34</v>
      </c>
      <c r="D18" s="16">
        <v>10000</v>
      </c>
      <c r="E18" s="16">
        <v>1</v>
      </c>
      <c r="F18" s="16">
        <v>2</v>
      </c>
      <c r="G18" s="16">
        <f>D18*E18*F18</f>
        <v>20000</v>
      </c>
      <c r="H18" s="20"/>
      <c r="I18" s="4"/>
    </row>
    <row r="19" spans="1:9" s="1" customFormat="1" ht="28.5">
      <c r="A19" s="6" t="s">
        <v>10</v>
      </c>
      <c r="B19" s="6"/>
      <c r="C19" s="7"/>
      <c r="D19" s="14"/>
      <c r="E19" s="14"/>
      <c r="F19" s="14"/>
      <c r="G19" s="14"/>
      <c r="H19" s="8"/>
      <c r="I19" s="4"/>
    </row>
    <row r="20" spans="1:9" s="1" customFormat="1" ht="20.100000000000001" customHeight="1">
      <c r="A20" s="24" t="s">
        <v>24</v>
      </c>
      <c r="B20" s="24"/>
      <c r="C20" s="18"/>
      <c r="D20" s="16">
        <v>495</v>
      </c>
      <c r="E20" s="16">
        <v>1</v>
      </c>
      <c r="F20" s="16">
        <v>1</v>
      </c>
      <c r="G20" s="16">
        <f>D20*E20*F20</f>
        <v>495</v>
      </c>
      <c r="H20" s="20"/>
      <c r="I20" s="4"/>
    </row>
    <row r="21" spans="1:9" s="1" customFormat="1" ht="20.100000000000001" customHeight="1">
      <c r="A21" s="22" t="s">
        <v>28</v>
      </c>
      <c r="B21" s="22"/>
      <c r="C21" s="18"/>
      <c r="D21" s="26">
        <v>2105.88</v>
      </c>
      <c r="E21" s="16">
        <v>1</v>
      </c>
      <c r="F21" s="16">
        <v>1</v>
      </c>
      <c r="G21" s="26">
        <f>D21*E21*F21</f>
        <v>2105.88</v>
      </c>
      <c r="H21" s="20"/>
      <c r="I21" s="4"/>
    </row>
    <row r="22" spans="1:9" s="1" customFormat="1" ht="20.100000000000001" customHeight="1">
      <c r="A22" s="47" t="s">
        <v>37</v>
      </c>
      <c r="B22" s="48"/>
      <c r="C22" s="48"/>
      <c r="D22" s="48"/>
      <c r="E22" s="48"/>
      <c r="F22" s="49"/>
      <c r="G22" s="16">
        <f>SUM(G10:G21)</f>
        <v>31462.880000000001</v>
      </c>
      <c r="H22" s="20"/>
      <c r="I22" s="4"/>
    </row>
    <row r="23" spans="1:9" s="1" customFormat="1" ht="20.100000000000001" customHeight="1">
      <c r="A23" s="47" t="s">
        <v>38</v>
      </c>
      <c r="B23" s="48"/>
      <c r="C23" s="48"/>
      <c r="D23" s="48"/>
      <c r="E23" s="48"/>
      <c r="F23" s="49"/>
      <c r="G23" s="16">
        <f>G22*0.1</f>
        <v>3146.2880000000005</v>
      </c>
      <c r="H23" s="20"/>
      <c r="I23" s="4"/>
    </row>
    <row r="24" spans="1:9" s="1" customFormat="1" ht="20.100000000000001" customHeight="1">
      <c r="A24" s="47" t="s">
        <v>39</v>
      </c>
      <c r="B24" s="48"/>
      <c r="C24" s="48"/>
      <c r="D24" s="48"/>
      <c r="E24" s="48"/>
      <c r="F24" s="49"/>
      <c r="G24" s="16">
        <f>(G22+G23)*0.06</f>
        <v>2076.5500800000004</v>
      </c>
      <c r="H24" s="20"/>
      <c r="I24" s="4"/>
    </row>
    <row r="25" spans="1:9" ht="14.25" customHeight="1">
      <c r="A25" s="50" t="s">
        <v>25</v>
      </c>
      <c r="B25" s="51"/>
      <c r="C25" s="51"/>
      <c r="D25" s="51"/>
      <c r="E25" s="51"/>
      <c r="F25" s="52"/>
      <c r="G25" s="17">
        <f>SUM(G22:G24)</f>
        <v>36685.718080000006</v>
      </c>
      <c r="H25" s="9"/>
    </row>
  </sheetData>
  <mergeCells count="12">
    <mergeCell ref="A22:F22"/>
    <mergeCell ref="A24:F24"/>
    <mergeCell ref="A23:F23"/>
    <mergeCell ref="A25:F25"/>
    <mergeCell ref="A18:B18"/>
    <mergeCell ref="A17:B17"/>
    <mergeCell ref="A14:B14"/>
    <mergeCell ref="A15:B15"/>
    <mergeCell ref="A9:A10"/>
    <mergeCell ref="A1:C1"/>
    <mergeCell ref="B2:E2"/>
    <mergeCell ref="A7:B7"/>
  </mergeCells>
  <phoneticPr fontId="1" type="noConversion"/>
  <pageMargins left="0.59055118110236227" right="0.19685039370078741" top="0.39370078740157483" bottom="0.51181102362204722" header="0.31496062992125984" footer="0.51181102362204722"/>
  <pageSetup paperSize="9" scale="83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Adimn</cp:lastModifiedBy>
  <cp:revision/>
  <cp:lastPrinted>2017-12-26T03:27:40Z</cp:lastPrinted>
  <dcterms:created xsi:type="dcterms:W3CDTF">1996-12-17T01:32:42Z</dcterms:created>
  <dcterms:modified xsi:type="dcterms:W3CDTF">2017-12-26T03:27:45Z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