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Sheet1!$C$1:$I$95</definedName>
    <definedName name="_xlnm.Print_Area" localSheetId="2">Sheet3!$B:$J</definedName>
    <definedName name="_xlnm.Print_Area" localSheetId="4">Sheet5!$A$52:$I$88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<sst xmlns="http://schemas.openxmlformats.org/spreadsheetml/2006/main" count="109" uniqueCount="109">
  <si>
    <t>【借款报销单】</t>
  </si>
  <si>
    <t>团号：HMZA-240613-CZH811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</si>
  <si>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</si>
  <si>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</si>
  <si>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</si>
  <si>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</si>
  <si>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</si>
  <si>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</si>
  <si>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</si>
  <si>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</si>
  <si>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</si>
  <si>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</si>
  <si>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</si>
  <si>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</si>
  <si>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</si>
  <si>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</si>
  <si>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</si>
  <si>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</si>
  <si>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</si>
  <si>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</si>
  <si>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</si>
  <si>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</si>
  <si>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</si>
  <si>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</si>
  <si>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</si>
  <si>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</si>
  <si>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户外点火器 5个</t>
  </si>
  <si>
    <t>USB充电器</t>
  </si>
  <si>
    <t>黑色POLO衫 4件</t>
  </si>
  <si>
    <t>欢迎摆件 镇尺41个</t>
  </si>
  <si>
    <t>绣球</t>
  </si>
  <si>
    <t>定制香包 50个</t>
  </si>
  <si>
    <t>彩色橡皮筋</t>
  </si>
  <si>
    <t>无痕双面胶</t>
  </si>
  <si>
    <t>坚果 4桶</t>
  </si>
  <si>
    <t>红牛 两箱</t>
  </si>
  <si>
    <t>手撕牛肉干 9罐</t>
  </si>
  <si>
    <t>10罐牛肉干</t>
  </si>
  <si>
    <t>壮锦桌条</t>
  </si>
  <si>
    <t>依云水 3箱</t>
  </si>
  <si>
    <t>牛皮纸袋 100个</t>
  </si>
  <si>
    <t>网纱收纳袋10个</t>
  </si>
  <si>
    <t>加厚雨衣80件</t>
  </si>
  <si>
    <t>全程户外手拉车</t>
  </si>
  <si>
    <t>折叠伞30个</t>
  </si>
  <si>
    <t>定制冰袖66个</t>
  </si>
  <si>
    <t>百岁山矿泉水 3箱装4组</t>
  </si>
  <si>
    <t>充电插头</t>
  </si>
  <si>
    <t>大声公</t>
  </si>
  <si>
    <t>绣球挂架</t>
  </si>
  <si>
    <t>扑克牌3副装2组</t>
  </si>
  <si>
    <t>掼蛋扑克牌10副装</t>
  </si>
  <si>
    <t>口香糖10盒</t>
  </si>
  <si>
    <t>车载垃圾袋100只</t>
  </si>
  <si>
    <t>花露水</t>
  </si>
  <si>
    <t>电蚊拍2个</t>
  </si>
  <si>
    <t>布洛芬</t>
  </si>
  <si>
    <t>藿香正气口服液3盒</t>
  </si>
  <si>
    <t>开瑞坦2盒</t>
  </si>
  <si>
    <t>蒙脱石散2盒</t>
  </si>
  <si>
    <t>达喜咀嚼片2盒</t>
  </si>
  <si>
    <t>三合一充电线14条</t>
  </si>
  <si>
    <t>车载充电器10个</t>
  </si>
  <si>
    <t>充电宝2个</t>
  </si>
  <si>
    <t>定制烟灰盒</t>
  </si>
  <si>
    <t>定制钥匙牌9个</t>
  </si>
  <si>
    <t>定制打火机100个</t>
  </si>
  <si>
    <t>美团采买</t>
  </si>
  <si>
    <t>强力双面胶</t>
  </si>
  <si>
    <t>宽胶带</t>
  </si>
  <si>
    <t>行李条</t>
  </si>
  <si>
    <t>定制酒精湿巾 1000片</t>
  </si>
  <si>
    <t>定制卫生纸120盒</t>
  </si>
  <si>
    <t>定制头枕腰靠 50套</t>
  </si>
  <si>
    <t>香槟杯60个</t>
  </si>
  <si>
    <t>酒精湿巾100片</t>
  </si>
  <si>
    <t>宣纸</t>
  </si>
  <si>
    <t>雀巢咖啡2箱</t>
  </si>
  <si>
    <t>便携式风扇</t>
  </si>
  <si>
    <t>烟雾礼花1</t>
  </si>
  <si>
    <t>烟雾礼花2</t>
  </si>
  <si>
    <t>相框4个</t>
  </si>
  <si>
    <t>依云水3箱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</si>
  <si>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</si>
  <si>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</si>
  <si>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</si>
  <si>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</si>
  <si>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</si>
  <si>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</si>
  <si>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</si>
  <si>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</si>
  <si>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</si>
  <si>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</si>
  <si>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</si>
  <si>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</si>
  <si>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</si>
  <si>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茶室</t>
  </si>
  <si>
    <t>对讲机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</si>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</sst>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\¥#,##0.00_);[Red]\(\¥#,##0.00\)"/>
    <numFmt numFmtId="179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8" fontId="1" fillId="0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6" borderId="9" xfId="0" applyNumberFormat="1" applyFont="1" applyFill="1" applyBorder="1" applyAlignment="1">
      <alignment horizontal="center" vertical="center"/>
    </xf>
    <xf numFmtId="179" fontId="7" fillId="6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3" Type="http://schemas.openxmlformats.org/officeDocument/2006/relationships/image" Target="../media/image14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png"/><Relationship Id="rId8" Type="http://schemas.openxmlformats.org/officeDocument/2006/relationships/image" Target="../media/image22.png"/><Relationship Id="rId7" Type="http://schemas.openxmlformats.org/officeDocument/2006/relationships/image" Target="../media/image2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4" Type="http://schemas.openxmlformats.org/officeDocument/2006/relationships/image" Target="../media/image48.png"/><Relationship Id="rId33" Type="http://schemas.openxmlformats.org/officeDocument/2006/relationships/image" Target="../media/image47.png"/><Relationship Id="rId32" Type="http://schemas.openxmlformats.org/officeDocument/2006/relationships/image" Target="../media/image46.png"/><Relationship Id="rId31" Type="http://schemas.openxmlformats.org/officeDocument/2006/relationships/image" Target="../media/image45.png"/><Relationship Id="rId30" Type="http://schemas.openxmlformats.org/officeDocument/2006/relationships/image" Target="../media/image44.png"/><Relationship Id="rId3" Type="http://schemas.openxmlformats.org/officeDocument/2006/relationships/image" Target="../media/image17.png"/><Relationship Id="rId29" Type="http://schemas.openxmlformats.org/officeDocument/2006/relationships/image" Target="../media/image43.png"/><Relationship Id="rId28" Type="http://schemas.openxmlformats.org/officeDocument/2006/relationships/image" Target="../media/image42.png"/><Relationship Id="rId27" Type="http://schemas.openxmlformats.org/officeDocument/2006/relationships/image" Target="../media/image41.png"/><Relationship Id="rId26" Type="http://schemas.openxmlformats.org/officeDocument/2006/relationships/image" Target="../media/image40.png"/><Relationship Id="rId25" Type="http://schemas.openxmlformats.org/officeDocument/2006/relationships/image" Target="../media/image39.png"/><Relationship Id="rId24" Type="http://schemas.openxmlformats.org/officeDocument/2006/relationships/image" Target="../media/image38.png"/><Relationship Id="rId23" Type="http://schemas.openxmlformats.org/officeDocument/2006/relationships/image" Target="../media/image37.png"/><Relationship Id="rId22" Type="http://schemas.openxmlformats.org/officeDocument/2006/relationships/image" Target="../media/image36.png"/><Relationship Id="rId21" Type="http://schemas.openxmlformats.org/officeDocument/2006/relationships/image" Target="../media/image35.png"/><Relationship Id="rId20" Type="http://schemas.openxmlformats.org/officeDocument/2006/relationships/image" Target="../media/image34.png"/><Relationship Id="rId2" Type="http://schemas.openxmlformats.org/officeDocument/2006/relationships/image" Target="../media/image16.png"/><Relationship Id="rId19" Type="http://schemas.openxmlformats.org/officeDocument/2006/relationships/image" Target="../media/image33.png"/><Relationship Id="rId18" Type="http://schemas.openxmlformats.org/officeDocument/2006/relationships/image" Target="../media/image32.png"/><Relationship Id="rId17" Type="http://schemas.openxmlformats.org/officeDocument/2006/relationships/image" Target="../media/image31.png"/><Relationship Id="rId16" Type="http://schemas.openxmlformats.org/officeDocument/2006/relationships/image" Target="../media/image30.png"/><Relationship Id="rId15" Type="http://schemas.openxmlformats.org/officeDocument/2006/relationships/image" Target="../media/image29.png"/><Relationship Id="rId14" Type="http://schemas.openxmlformats.org/officeDocument/2006/relationships/image" Target="../media/image28.png"/><Relationship Id="rId13" Type="http://schemas.openxmlformats.org/officeDocument/2006/relationships/image" Target="../media/image27.png"/><Relationship Id="rId12" Type="http://schemas.openxmlformats.org/officeDocument/2006/relationships/image" Target="../media/image26.png"/><Relationship Id="rId11" Type="http://schemas.openxmlformats.org/officeDocument/2006/relationships/image" Target="../media/image25.png"/><Relationship Id="rId10" Type="http://schemas.openxmlformats.org/officeDocument/2006/relationships/image" Target="../media/image24.png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4.jpeg"/><Relationship Id="rId3" Type="http://schemas.openxmlformats.org/officeDocument/2006/relationships/image" Target="../media/image53.jpeg"/><Relationship Id="rId2" Type="http://schemas.openxmlformats.org/officeDocument/2006/relationships/image" Target="../media/image52.jpeg"/><Relationship Id="rId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41275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146050</xdr:colOff>
      <xdr:row>0</xdr:row>
      <xdr:rowOff>635</xdr:rowOff>
    </xdr:from>
    <xdr:to>
      <xdr:col>8</xdr:col>
      <xdr:colOff>564515</xdr:colOff>
      <xdr:row>12</xdr:row>
      <xdr:rowOff>179705</xdr:rowOff>
    </xdr:to>
    <xdr:pic>
      <xdr:nvPicPr>
        <xdr:cNvPr id="2" name="图片 1" descr="打样行李条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4050" y="635"/>
          <a:ext cx="2247265" cy="23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68580</xdr:rowOff>
    </xdr:from>
    <xdr:to>
      <xdr:col>5</xdr:col>
      <xdr:colOff>120650</xdr:colOff>
      <xdr:row>11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8580"/>
          <a:ext cx="3168015" cy="208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12</xdr:row>
      <xdr:rowOff>26035</xdr:rowOff>
    </xdr:from>
    <xdr:to>
      <xdr:col>5</xdr:col>
      <xdr:colOff>78740</xdr:colOff>
      <xdr:row>23</xdr:row>
      <xdr:rowOff>69215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" y="2220595"/>
          <a:ext cx="3125470" cy="205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12</xdr:row>
      <xdr:rowOff>129540</xdr:rowOff>
    </xdr:from>
    <xdr:to>
      <xdr:col>8</xdr:col>
      <xdr:colOff>594360</xdr:colOff>
      <xdr:row>34</xdr:row>
      <xdr:rowOff>31115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3240" y="2324100"/>
          <a:ext cx="2407920" cy="392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518160</xdr:colOff>
      <xdr:row>13</xdr:row>
      <xdr:rowOff>15240</xdr:rowOff>
    </xdr:from>
    <xdr:to>
      <xdr:col>8</xdr:col>
      <xdr:colOff>380365</xdr:colOff>
      <xdr:row>14</xdr:row>
      <xdr:rowOff>41910</xdr:rowOff>
    </xdr:to>
    <xdr:sp>
      <xdr:nvSpPr>
        <xdr:cNvPr id="6" name="文本框 5"/>
        <xdr:cNvSpPr txBox="1"/>
      </xdr:nvSpPr>
      <xdr:spPr>
        <a:xfrm>
          <a:off x="4175760" y="2392680"/>
          <a:ext cx="1081405" cy="2095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>
              <a:latin typeface="微软雅黑" panose="020B0503020204020204" charset="-122"/>
              <a:ea typeface="微软雅黑" panose="020B0503020204020204" charset="-122"/>
            </a:rPr>
            <a:t>定制酒精湿巾</a:t>
          </a:r>
          <a:endParaRPr lang="zh-CN" altLang="en-US" sz="11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 editAs="oneCell">
    <xdr:from>
      <xdr:col>9</xdr:col>
      <xdr:colOff>83820</xdr:colOff>
      <xdr:row>0</xdr:row>
      <xdr:rowOff>7620</xdr:rowOff>
    </xdr:from>
    <xdr:to>
      <xdr:col>13</xdr:col>
      <xdr:colOff>233680</xdr:colOff>
      <xdr:row>21</xdr:row>
      <xdr:rowOff>0</xdr:rowOff>
    </xdr:to>
    <xdr:pic>
      <xdr:nvPicPr>
        <xdr:cNvPr id="8" name="图片 7" descr="9cf630b1cd88d36e1606e8f6c24cdd4"/>
        <xdr:cNvPicPr>
          <a:picLocks noChangeAspect="1"/>
        </xdr:cNvPicPr>
      </xdr:nvPicPr>
      <xdr:blipFill>
        <a:blip r:embed="rId5"/>
        <a:srcRect l="-168" t="16591" r="168" b="19242"/>
        <a:stretch>
          <a:fillRect/>
        </a:stretch>
      </xdr:blipFill>
      <xdr:spPr>
        <a:xfrm>
          <a:off x="5570220" y="7620"/>
          <a:ext cx="2588260" cy="383286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</xdr:colOff>
      <xdr:row>21</xdr:row>
      <xdr:rowOff>49530</xdr:rowOff>
    </xdr:from>
    <xdr:to>
      <xdr:col>13</xdr:col>
      <xdr:colOff>242570</xdr:colOff>
      <xdr:row>30</xdr:row>
      <xdr:rowOff>168275</xdr:rowOff>
    </xdr:to>
    <xdr:pic>
      <xdr:nvPicPr>
        <xdr:cNvPr id="9" name="图片 8" descr="54b849af926fa2fe1bcd2567e368714"/>
        <xdr:cNvPicPr>
          <a:picLocks noChangeAspect="1"/>
        </xdr:cNvPicPr>
      </xdr:nvPicPr>
      <xdr:blipFill>
        <a:blip r:embed="rId6"/>
        <a:srcRect t="17348" b="53028"/>
        <a:stretch>
          <a:fillRect/>
        </a:stretch>
      </xdr:blipFill>
      <xdr:spPr>
        <a:xfrm>
          <a:off x="5488305" y="3890010"/>
          <a:ext cx="2679065" cy="1764665"/>
        </a:xfrm>
        <a:prstGeom prst="rect">
          <a:avLst/>
        </a:prstGeom>
      </xdr:spPr>
    </xdr:pic>
    <xdr:clientData/>
  </xdr:twoCellAnchor>
  <xdr:twoCellAnchor editAs="oneCell">
    <xdr:from>
      <xdr:col>13</xdr:col>
      <xdr:colOff>293370</xdr:colOff>
      <xdr:row>0</xdr:row>
      <xdr:rowOff>1270</xdr:rowOff>
    </xdr:from>
    <xdr:to>
      <xdr:col>17</xdr:col>
      <xdr:colOff>584835</xdr:colOff>
      <xdr:row>9</xdr:row>
      <xdr:rowOff>142240</xdr:rowOff>
    </xdr:to>
    <xdr:pic>
      <xdr:nvPicPr>
        <xdr:cNvPr id="11" name="图片 10" descr="7150a2d0d3ba070109dc63cca1bb014"/>
        <xdr:cNvPicPr>
          <a:picLocks noChangeAspect="1"/>
        </xdr:cNvPicPr>
      </xdr:nvPicPr>
      <xdr:blipFill>
        <a:blip r:embed="rId7"/>
        <a:srcRect t="39883" b="30940"/>
        <a:stretch>
          <a:fillRect/>
        </a:stretch>
      </xdr:blipFill>
      <xdr:spPr>
        <a:xfrm>
          <a:off x="8218170" y="1270"/>
          <a:ext cx="2729865" cy="178689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</xdr:colOff>
      <xdr:row>31</xdr:row>
      <xdr:rowOff>2540</xdr:rowOff>
    </xdr:from>
    <xdr:to>
      <xdr:col>13</xdr:col>
      <xdr:colOff>356870</xdr:colOff>
      <xdr:row>50</xdr:row>
      <xdr:rowOff>119380</xdr:rowOff>
    </xdr:to>
    <xdr:pic>
      <xdr:nvPicPr>
        <xdr:cNvPr id="12" name="图片 11" descr="164c07a178c00fd373f477eb6acc51e"/>
        <xdr:cNvPicPr>
          <a:picLocks noChangeAspect="1"/>
        </xdr:cNvPicPr>
      </xdr:nvPicPr>
      <xdr:blipFill>
        <a:blip r:embed="rId8"/>
        <a:srcRect t="27846" b="14188"/>
        <a:stretch>
          <a:fillRect/>
        </a:stretch>
      </xdr:blipFill>
      <xdr:spPr>
        <a:xfrm>
          <a:off x="5522595" y="5671820"/>
          <a:ext cx="2759075" cy="359156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10</xdr:row>
      <xdr:rowOff>11430</xdr:rowOff>
    </xdr:from>
    <xdr:to>
      <xdr:col>17</xdr:col>
      <xdr:colOff>575945</xdr:colOff>
      <xdr:row>20</xdr:row>
      <xdr:rowOff>4445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10550" y="1840230"/>
          <a:ext cx="2728595" cy="182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331470</xdr:colOff>
      <xdr:row>20</xdr:row>
      <xdr:rowOff>26670</xdr:rowOff>
    </xdr:from>
    <xdr:to>
      <xdr:col>17</xdr:col>
      <xdr:colOff>553720</xdr:colOff>
      <xdr:row>40</xdr:row>
      <xdr:rowOff>130810</xdr:rowOff>
    </xdr:to>
    <xdr:pic>
      <xdr:nvPicPr>
        <xdr:cNvPr id="15" name="图片 14" descr="d8b8cba7be139db6c6bb453af92bb0f"/>
        <xdr:cNvPicPr>
          <a:picLocks noChangeAspect="1"/>
        </xdr:cNvPicPr>
      </xdr:nvPicPr>
      <xdr:blipFill>
        <a:blip r:embed="rId10"/>
        <a:srcRect t="30688" b="6327"/>
        <a:stretch>
          <a:fillRect/>
        </a:stretch>
      </xdr:blipFill>
      <xdr:spPr>
        <a:xfrm>
          <a:off x="8256270" y="3684270"/>
          <a:ext cx="2660650" cy="3761740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41</xdr:row>
      <xdr:rowOff>91440</xdr:rowOff>
    </xdr:from>
    <xdr:to>
      <xdr:col>17</xdr:col>
      <xdr:colOff>571500</xdr:colOff>
      <xdr:row>49</xdr:row>
      <xdr:rowOff>152400</xdr:rowOff>
    </xdr:to>
    <xdr:pic>
      <xdr:nvPicPr>
        <xdr:cNvPr id="16" name="图片 15" descr="0525ae9860cd3659f0bafc0b08f1a79"/>
        <xdr:cNvPicPr>
          <a:picLocks noChangeAspect="1"/>
        </xdr:cNvPicPr>
      </xdr:nvPicPr>
      <xdr:blipFill>
        <a:blip r:embed="rId11"/>
        <a:srcRect l="1736" t="1376" r="1389" b="4050"/>
        <a:stretch>
          <a:fillRect/>
        </a:stretch>
      </xdr:blipFill>
      <xdr:spPr>
        <a:xfrm>
          <a:off x="8313420" y="7589520"/>
          <a:ext cx="262128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24</xdr:row>
      <xdr:rowOff>152400</xdr:rowOff>
    </xdr:from>
    <xdr:to>
      <xdr:col>4</xdr:col>
      <xdr:colOff>432435</xdr:colOff>
      <xdr:row>49</xdr:row>
      <xdr:rowOff>14605</xdr:rowOff>
    </xdr:to>
    <xdr:pic>
      <xdr:nvPicPr>
        <xdr:cNvPr id="10" name="图片 9" descr="1aa4cfe8c559406e4ab4cd13ee97ee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70" y="4541520"/>
          <a:ext cx="2869565" cy="4434205"/>
        </a:xfrm>
        <a:prstGeom prst="rect">
          <a:avLst/>
        </a:prstGeom>
      </xdr:spPr>
    </xdr:pic>
    <xdr:clientData/>
  </xdr:twoCellAnchor>
  <xdr:twoCellAnchor editAs="oneCell">
    <xdr:from>
      <xdr:col>4</xdr:col>
      <xdr:colOff>239395</xdr:colOff>
      <xdr:row>34</xdr:row>
      <xdr:rowOff>77470</xdr:rowOff>
    </xdr:from>
    <xdr:to>
      <xdr:col>8</xdr:col>
      <xdr:colOff>535940</xdr:colOff>
      <xdr:row>50</xdr:row>
      <xdr:rowOff>37465</xdr:rowOff>
    </xdr:to>
    <xdr:pic>
      <xdr:nvPicPr>
        <xdr:cNvPr id="7" name="图片 6" descr="b2d9f85dd33ab1b04fd3c028190182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7795" y="6295390"/>
          <a:ext cx="2734945" cy="2886075"/>
        </a:xfrm>
        <a:prstGeom prst="rect">
          <a:avLst/>
        </a:prstGeom>
      </xdr:spPr>
    </xdr:pic>
    <xdr:clientData/>
  </xdr:twoCellAnchor>
  <xdr:twoCellAnchor>
    <xdr:from>
      <xdr:col>1</xdr:col>
      <xdr:colOff>459105</xdr:colOff>
      <xdr:row>25</xdr:row>
      <xdr:rowOff>38100</xdr:rowOff>
    </xdr:from>
    <xdr:to>
      <xdr:col>3</xdr:col>
      <xdr:colOff>321310</xdr:colOff>
      <xdr:row>26</xdr:row>
      <xdr:rowOff>64770</xdr:rowOff>
    </xdr:to>
    <xdr:sp>
      <xdr:nvSpPr>
        <xdr:cNvPr id="14" name="文本框 13"/>
        <xdr:cNvSpPr txBox="1"/>
      </xdr:nvSpPr>
      <xdr:spPr>
        <a:xfrm>
          <a:off x="1068705" y="4610100"/>
          <a:ext cx="1081405" cy="2095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charset="-122"/>
              <a:ea typeface="微软雅黑" panose="020B0503020204020204" charset="-122"/>
            </a:rPr>
            <a:t>定制纸巾</a:t>
          </a:r>
          <a:endParaRPr lang="zh-CN" altLang="en-US" sz="11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0</xdr:row>
      <xdr:rowOff>7620</xdr:rowOff>
    </xdr:from>
    <xdr:to>
      <xdr:col>9</xdr:col>
      <xdr:colOff>504825</xdr:colOff>
      <xdr:row>4</xdr:row>
      <xdr:rowOff>116205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23354" b="35648"/>
        <a:stretch>
          <a:fillRect/>
        </a:stretch>
      </xdr:blipFill>
      <xdr:spPr>
        <a:xfrm>
          <a:off x="617220" y="7620"/>
          <a:ext cx="537400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5</xdr:row>
      <xdr:rowOff>50165</xdr:rowOff>
    </xdr:from>
    <xdr:to>
      <xdr:col>9</xdr:col>
      <xdr:colOff>546100</xdr:colOff>
      <xdr:row>11</xdr:row>
      <xdr:rowOff>80645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b="8722"/>
        <a:stretch>
          <a:fillRect/>
        </a:stretch>
      </xdr:blipFill>
      <xdr:spPr>
        <a:xfrm>
          <a:off x="610235" y="964565"/>
          <a:ext cx="542226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</xdr:colOff>
      <xdr:row>11</xdr:row>
      <xdr:rowOff>62230</xdr:rowOff>
    </xdr:from>
    <xdr:to>
      <xdr:col>9</xdr:col>
      <xdr:colOff>536575</xdr:colOff>
      <xdr:row>17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b="10330"/>
        <a:stretch>
          <a:fillRect/>
        </a:stretch>
      </xdr:blipFill>
      <xdr:spPr>
        <a:xfrm>
          <a:off x="611505" y="2073910"/>
          <a:ext cx="541147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18</xdr:row>
      <xdr:rowOff>83820</xdr:rowOff>
    </xdr:from>
    <xdr:to>
      <xdr:col>10</xdr:col>
      <xdr:colOff>6985</xdr:colOff>
      <xdr:row>24</xdr:row>
      <xdr:rowOff>130810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0235" y="3375660"/>
          <a:ext cx="549275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</xdr:colOff>
      <xdr:row>0</xdr:row>
      <xdr:rowOff>12065</xdr:rowOff>
    </xdr:from>
    <xdr:to>
      <xdr:col>18</xdr:col>
      <xdr:colOff>560070</xdr:colOff>
      <xdr:row>6</xdr:row>
      <xdr:rowOff>70485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09335" y="12065"/>
          <a:ext cx="5423535" cy="115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588010</xdr:colOff>
      <xdr:row>8</xdr:row>
      <xdr:rowOff>39370</xdr:rowOff>
    </xdr:from>
    <xdr:to>
      <xdr:col>18</xdr:col>
      <xdr:colOff>584835</xdr:colOff>
      <xdr:row>15</xdr:row>
      <xdr:rowOff>4445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74410" y="1502410"/>
          <a:ext cx="548322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22225</xdr:colOff>
      <xdr:row>15</xdr:row>
      <xdr:rowOff>127635</xdr:rowOff>
    </xdr:from>
    <xdr:to>
      <xdr:col>18</xdr:col>
      <xdr:colOff>541020</xdr:colOff>
      <xdr:row>25</xdr:row>
      <xdr:rowOff>180340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18225" y="2870835"/>
          <a:ext cx="5395595" cy="188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40005</xdr:rowOff>
    </xdr:from>
    <xdr:to>
      <xdr:col>18</xdr:col>
      <xdr:colOff>534035</xdr:colOff>
      <xdr:row>31</xdr:row>
      <xdr:rowOff>80645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29020" y="4794885"/>
          <a:ext cx="537781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65405</xdr:colOff>
      <xdr:row>39</xdr:row>
      <xdr:rowOff>40005</xdr:rowOff>
    </xdr:from>
    <xdr:to>
      <xdr:col>18</xdr:col>
      <xdr:colOff>494030</xdr:colOff>
      <xdr:row>47</xdr:row>
      <xdr:rowOff>57785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61405" y="7172325"/>
          <a:ext cx="5305425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32</xdr:row>
      <xdr:rowOff>62230</xdr:rowOff>
    </xdr:from>
    <xdr:to>
      <xdr:col>18</xdr:col>
      <xdr:colOff>568960</xdr:colOff>
      <xdr:row>38</xdr:row>
      <xdr:rowOff>24765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72200" y="5914390"/>
          <a:ext cx="5369560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</xdr:colOff>
      <xdr:row>0</xdr:row>
      <xdr:rowOff>29210</xdr:rowOff>
    </xdr:from>
    <xdr:to>
      <xdr:col>27</xdr:col>
      <xdr:colOff>587375</xdr:colOff>
      <xdr:row>19</xdr:row>
      <xdr:rowOff>150495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93195" y="29210"/>
          <a:ext cx="5453380" cy="359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65405</xdr:colOff>
      <xdr:row>20</xdr:row>
      <xdr:rowOff>49530</xdr:rowOff>
    </xdr:from>
    <xdr:to>
      <xdr:col>27</xdr:col>
      <xdr:colOff>549275</xdr:colOff>
      <xdr:row>43</xdr:row>
      <xdr:rowOff>62865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47805" y="3707130"/>
          <a:ext cx="5360670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0</xdr:row>
      <xdr:rowOff>7620</xdr:rowOff>
    </xdr:from>
    <xdr:to>
      <xdr:col>36</xdr:col>
      <xdr:colOff>516890</xdr:colOff>
      <xdr:row>25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34205" y="7620"/>
          <a:ext cx="5328285" cy="456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25</xdr:row>
      <xdr:rowOff>30480</xdr:rowOff>
    </xdr:from>
    <xdr:to>
      <xdr:col>36</xdr:col>
      <xdr:colOff>520065</xdr:colOff>
      <xdr:row>31</xdr:row>
      <xdr:rowOff>113665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34205" y="4602480"/>
          <a:ext cx="5331460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43815</xdr:colOff>
      <xdr:row>32</xdr:row>
      <xdr:rowOff>29845</xdr:rowOff>
    </xdr:from>
    <xdr:to>
      <xdr:col>36</xdr:col>
      <xdr:colOff>562610</xdr:colOff>
      <xdr:row>38</xdr:row>
      <xdr:rowOff>148590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12615" y="5882005"/>
          <a:ext cx="539559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</xdr:colOff>
      <xdr:row>51</xdr:row>
      <xdr:rowOff>122555</xdr:rowOff>
    </xdr:from>
    <xdr:to>
      <xdr:col>9</xdr:col>
      <xdr:colOff>555625</xdr:colOff>
      <xdr:row>67</xdr:row>
      <xdr:rowOff>64135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7220" y="9449435"/>
          <a:ext cx="5424805" cy="286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</xdr:colOff>
      <xdr:row>68</xdr:row>
      <xdr:rowOff>72390</xdr:rowOff>
    </xdr:from>
    <xdr:to>
      <xdr:col>9</xdr:col>
      <xdr:colOff>558800</xdr:colOff>
      <xdr:row>74</xdr:row>
      <xdr:rowOff>98425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7220" y="12508230"/>
          <a:ext cx="5427980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75</xdr:row>
      <xdr:rowOff>104140</xdr:rowOff>
    </xdr:from>
    <xdr:to>
      <xdr:col>9</xdr:col>
      <xdr:colOff>551815</xdr:colOff>
      <xdr:row>90</xdr:row>
      <xdr:rowOff>85090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0235" y="13820140"/>
          <a:ext cx="542798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91</xdr:row>
      <xdr:rowOff>158750</xdr:rowOff>
    </xdr:from>
    <xdr:to>
      <xdr:col>9</xdr:col>
      <xdr:colOff>525145</xdr:colOff>
      <xdr:row>97</xdr:row>
      <xdr:rowOff>182245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0235" y="16800830"/>
          <a:ext cx="540131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51</xdr:row>
      <xdr:rowOff>172085</xdr:rowOff>
    </xdr:from>
    <xdr:to>
      <xdr:col>18</xdr:col>
      <xdr:colOff>561340</xdr:colOff>
      <xdr:row>75</xdr:row>
      <xdr:rowOff>180340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150610" y="9498965"/>
          <a:ext cx="5383530" cy="439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76</xdr:row>
      <xdr:rowOff>41275</xdr:rowOff>
    </xdr:from>
    <xdr:to>
      <xdr:col>18</xdr:col>
      <xdr:colOff>391795</xdr:colOff>
      <xdr:row>96</xdr:row>
      <xdr:rowOff>52705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150610" y="13940155"/>
          <a:ext cx="5213985" cy="366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66040</xdr:colOff>
      <xdr:row>51</xdr:row>
      <xdr:rowOff>71120</xdr:rowOff>
    </xdr:from>
    <xdr:to>
      <xdr:col>27</xdr:col>
      <xdr:colOff>557530</xdr:colOff>
      <xdr:row>79</xdr:row>
      <xdr:rowOff>32385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648440" y="9398000"/>
          <a:ext cx="5368290" cy="508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65405</xdr:colOff>
      <xdr:row>79</xdr:row>
      <xdr:rowOff>127635</xdr:rowOff>
    </xdr:from>
    <xdr:to>
      <xdr:col>27</xdr:col>
      <xdr:colOff>551815</xdr:colOff>
      <xdr:row>92</xdr:row>
      <xdr:rowOff>129540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647805" y="14575155"/>
          <a:ext cx="5363210" cy="237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43815</xdr:colOff>
      <xdr:row>93</xdr:row>
      <xdr:rowOff>27305</xdr:rowOff>
    </xdr:from>
    <xdr:to>
      <xdr:col>27</xdr:col>
      <xdr:colOff>474345</xdr:colOff>
      <xdr:row>100</xdr:row>
      <xdr:rowOff>69215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626215" y="17035145"/>
          <a:ext cx="5307330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53340</xdr:colOff>
      <xdr:row>51</xdr:row>
      <xdr:rowOff>123825</xdr:rowOff>
    </xdr:from>
    <xdr:to>
      <xdr:col>36</xdr:col>
      <xdr:colOff>545465</xdr:colOff>
      <xdr:row>58</xdr:row>
      <xdr:rowOff>46990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122140" y="9450705"/>
          <a:ext cx="5368925" cy="120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</xdr:colOff>
      <xdr:row>24</xdr:row>
      <xdr:rowOff>149225</xdr:rowOff>
    </xdr:from>
    <xdr:to>
      <xdr:col>9</xdr:col>
      <xdr:colOff>496570</xdr:colOff>
      <xdr:row>31</xdr:row>
      <xdr:rowOff>82550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rcRect b="17378"/>
        <a:stretch>
          <a:fillRect/>
        </a:stretch>
      </xdr:blipFill>
      <xdr:spPr>
        <a:xfrm>
          <a:off x="610870" y="4538345"/>
          <a:ext cx="5372100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43180</xdr:colOff>
      <xdr:row>59</xdr:row>
      <xdr:rowOff>14605</xdr:rowOff>
    </xdr:from>
    <xdr:to>
      <xdr:col>36</xdr:col>
      <xdr:colOff>546100</xdr:colOff>
      <xdr:row>65</xdr:row>
      <xdr:rowOff>163830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111980" y="10804525"/>
          <a:ext cx="537972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87630</xdr:colOff>
      <xdr:row>66</xdr:row>
      <xdr:rowOff>158750</xdr:rowOff>
    </xdr:from>
    <xdr:to>
      <xdr:col>36</xdr:col>
      <xdr:colOff>565785</xdr:colOff>
      <xdr:row>72</xdr:row>
      <xdr:rowOff>152400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156430" y="12228830"/>
          <a:ext cx="5354955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73</xdr:row>
      <xdr:rowOff>15240</xdr:rowOff>
    </xdr:from>
    <xdr:to>
      <xdr:col>36</xdr:col>
      <xdr:colOff>565150</xdr:colOff>
      <xdr:row>76</xdr:row>
      <xdr:rowOff>140335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134205" y="13365480"/>
          <a:ext cx="537654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43180</xdr:colOff>
      <xdr:row>77</xdr:row>
      <xdr:rowOff>182245</xdr:rowOff>
    </xdr:from>
    <xdr:to>
      <xdr:col>36</xdr:col>
      <xdr:colOff>532130</xdr:colOff>
      <xdr:row>84</xdr:row>
      <xdr:rowOff>95885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111980" y="14264005"/>
          <a:ext cx="536575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32385</xdr:colOff>
      <xdr:row>84</xdr:row>
      <xdr:rowOff>172085</xdr:rowOff>
    </xdr:from>
    <xdr:to>
      <xdr:col>36</xdr:col>
      <xdr:colOff>548005</xdr:colOff>
      <xdr:row>91</xdr:row>
      <xdr:rowOff>22860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101185" y="15534005"/>
          <a:ext cx="539242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31</xdr:row>
      <xdr:rowOff>60325</xdr:rowOff>
    </xdr:from>
    <xdr:to>
      <xdr:col>9</xdr:col>
      <xdr:colOff>515620</xdr:colOff>
      <xdr:row>37</xdr:row>
      <xdr:rowOff>132715</xdr:rowOff>
    </xdr:to>
    <xdr:pic>
      <xdr:nvPicPr>
        <xdr:cNvPr id="12" name="图片 1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10235" y="5729605"/>
          <a:ext cx="539178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37</xdr:row>
      <xdr:rowOff>113030</xdr:rowOff>
    </xdr:from>
    <xdr:to>
      <xdr:col>9</xdr:col>
      <xdr:colOff>554990</xdr:colOff>
      <xdr:row>43</xdr:row>
      <xdr:rowOff>177800</xdr:rowOff>
    </xdr:to>
    <xdr:pic>
      <xdr:nvPicPr>
        <xdr:cNvPr id="13" name="图片 1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10235" y="6879590"/>
          <a:ext cx="543115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44</xdr:row>
      <xdr:rowOff>26035</xdr:rowOff>
    </xdr:from>
    <xdr:to>
      <xdr:col>9</xdr:col>
      <xdr:colOff>545465</xdr:colOff>
      <xdr:row>50</xdr:row>
      <xdr:rowOff>85725</xdr:rowOff>
    </xdr:to>
    <xdr:pic>
      <xdr:nvPicPr>
        <xdr:cNvPr id="15" name="图片 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10235" y="8072755"/>
          <a:ext cx="5421630" cy="1156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6</xdr:col>
      <xdr:colOff>132080</xdr:colOff>
      <xdr:row>21</xdr:row>
      <xdr:rowOff>46355</xdr:rowOff>
    </xdr:to>
    <xdr:pic>
      <xdr:nvPicPr>
        <xdr:cNvPr id="2" name="图片 1" descr="aa947016e2693440941aa5bbb07f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782060" cy="38792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24</xdr:row>
      <xdr:rowOff>7620</xdr:rowOff>
    </xdr:from>
    <xdr:to>
      <xdr:col>5</xdr:col>
      <xdr:colOff>463550</xdr:colOff>
      <xdr:row>48</xdr:row>
      <xdr:rowOff>152400</xdr:rowOff>
    </xdr:to>
    <xdr:pic>
      <xdr:nvPicPr>
        <xdr:cNvPr id="3" name="图片 2" descr="7cb94d5b9b2f96af76e7616344a760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396740"/>
          <a:ext cx="3510915" cy="4533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160020</xdr:rowOff>
    </xdr:from>
    <xdr:to>
      <xdr:col>4</xdr:col>
      <xdr:colOff>422275</xdr:colOff>
      <xdr:row>26</xdr:row>
      <xdr:rowOff>71755</xdr:rowOff>
    </xdr:to>
    <xdr:pic>
      <xdr:nvPicPr>
        <xdr:cNvPr id="2" name="图片 1" descr="6f8a6678768dc16ed7b87f02639e67b"/>
        <xdr:cNvPicPr>
          <a:picLocks noChangeAspect="1"/>
        </xdr:cNvPicPr>
      </xdr:nvPicPr>
      <xdr:blipFill>
        <a:blip r:embed="rId1"/>
        <a:srcRect t="5152" b="24394"/>
        <a:stretch>
          <a:fillRect/>
        </a:stretch>
      </xdr:blipFill>
      <xdr:spPr>
        <a:xfrm>
          <a:off x="635" y="342900"/>
          <a:ext cx="2860040" cy="448373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29</xdr:row>
      <xdr:rowOff>100330</xdr:rowOff>
    </xdr:from>
    <xdr:to>
      <xdr:col>6</xdr:col>
      <xdr:colOff>102870</xdr:colOff>
      <xdr:row>49</xdr:row>
      <xdr:rowOff>69850</xdr:rowOff>
    </xdr:to>
    <xdr:pic>
      <xdr:nvPicPr>
        <xdr:cNvPr id="3" name="图片 2" descr="b6e723e8ae3267180563cd91b7c2903"/>
        <xdr:cNvPicPr>
          <a:picLocks noChangeAspect="1"/>
        </xdr:cNvPicPr>
      </xdr:nvPicPr>
      <xdr:blipFill>
        <a:blip r:embed="rId2"/>
        <a:srcRect t="3556" b="52850"/>
        <a:stretch>
          <a:fillRect/>
        </a:stretch>
      </xdr:blipFill>
      <xdr:spPr>
        <a:xfrm>
          <a:off x="16510" y="5403850"/>
          <a:ext cx="3743960" cy="3627120"/>
        </a:xfrm>
        <a:prstGeom prst="rect">
          <a:avLst/>
        </a:prstGeom>
      </xdr:spPr>
    </xdr:pic>
    <xdr:clientData/>
  </xdr:twoCellAnchor>
  <xdr:twoCellAnchor editAs="oneCell">
    <xdr:from>
      <xdr:col>4</xdr:col>
      <xdr:colOff>441960</xdr:colOff>
      <xdr:row>2</xdr:row>
      <xdr:rowOff>45720</xdr:rowOff>
    </xdr:from>
    <xdr:to>
      <xdr:col>8</xdr:col>
      <xdr:colOff>543560</xdr:colOff>
      <xdr:row>24</xdr:row>
      <xdr:rowOff>23495</xdr:rowOff>
    </xdr:to>
    <xdr:pic>
      <xdr:nvPicPr>
        <xdr:cNvPr id="4" name="图片 3" descr="ca08bc669854746caafa5c72ba0a612"/>
        <xdr:cNvPicPr>
          <a:picLocks noChangeAspect="1"/>
        </xdr:cNvPicPr>
      </xdr:nvPicPr>
      <xdr:blipFill>
        <a:blip r:embed="rId3"/>
        <a:srcRect t="4003" b="24958"/>
        <a:stretch>
          <a:fillRect/>
        </a:stretch>
      </xdr:blipFill>
      <xdr:spPr>
        <a:xfrm>
          <a:off x="2880360" y="411480"/>
          <a:ext cx="2540000" cy="400113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55</xdr:row>
      <xdr:rowOff>105410</xdr:rowOff>
    </xdr:from>
    <xdr:to>
      <xdr:col>6</xdr:col>
      <xdr:colOff>528320</xdr:colOff>
      <xdr:row>82</xdr:row>
      <xdr:rowOff>99060</xdr:rowOff>
    </xdr:to>
    <xdr:pic>
      <xdr:nvPicPr>
        <xdr:cNvPr id="5" name="图片 4" descr="d32a3724108eb5c9bba2519a0f57ea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0163810"/>
          <a:ext cx="4178300" cy="4931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tabSelected="1" zoomScale="80" zoomScaleNormal="80" topLeftCell="A68" workbookViewId="0">
      <selection activeCell="M24" sqref="M24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48.3333333333333" style="1" customWidth="1"/>
    <col min="10" max="10" width="17.5" style="1" customWidth="1"/>
    <col min="11" max="11" width="51.962962962963" style="1" customWidth="1"/>
    <col min="12" max="16384" width="9" style="1"/>
  </cols>
  <sheetData>
    <row r="1" s="1" customFormat="1" ht="14" customHeight="1" spans="1:5">
      <c r="A1" s="3"/>
      <c r="C1" s="4"/>
      <c r="D1" s="5"/>
      <c r="E1" s="5"/>
    </row>
    <row r="2" s="1" customFormat="1" ht="14" customHeight="1" spans="1:13">
      <c r="A2" s="3"/>
      <c r="C2" s="6" t="s">
        <v>0</v>
      </c>
      <c r="D2" s="6"/>
      <c r="E2" s="6"/>
      <c r="F2" s="7"/>
      <c r="G2" s="7"/>
      <c r="H2" s="7"/>
      <c r="I2" s="41"/>
      <c r="J2" s="41"/>
      <c r="K2" s="41"/>
      <c r="L2" s="41"/>
      <c r="M2" s="41"/>
    </row>
    <row r="3" s="1" customFormat="1" ht="14" customHeight="1" spans="1:5">
      <c r="A3" s="3"/>
      <c r="C3" s="4"/>
      <c r="D3" s="5"/>
      <c r="E3" s="5"/>
    </row>
    <row r="4" s="1" customFormat="1" ht="14" customHeight="1" spans="1:11">
      <c r="A4" s="3"/>
      <c r="C4" s="4"/>
      <c r="D4" s="5"/>
      <c r="E4" s="5"/>
      <c r="H4" s="8" t="s">
        <v>1</v>
      </c>
      <c r="I4" s="42"/>
      <c r="J4" s="42"/>
      <c r="K4" s="42"/>
    </row>
    <row r="5" s="1" customFormat="1" ht="14" customHeight="1" spans="1:11">
      <c r="A5" s="3"/>
      <c r="C5" s="4"/>
      <c r="D5" s="5"/>
      <c r="E5" s="5"/>
      <c r="H5" s="9"/>
      <c r="I5" s="9"/>
      <c r="J5" s="9"/>
      <c r="K5" s="9"/>
    </row>
    <row r="6" s="1" customFormat="1" ht="14" customHeight="1" spans="1:11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/>
      <c r="K6" s="11" t="s">
        <v>6</v>
      </c>
    </row>
    <row r="7" s="1" customFormat="1" ht="14" customHeight="1" spans="1:11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  <c r="K7" s="11"/>
    </row>
    <row r="8" s="2" customFormat="1" ht="14" customHeight="1" spans="1:11">
      <c r="A8" s="16">
        <v>1</v>
      </c>
      <c r="B8" s="17" t="s">
        <v>14</v>
      </c>
      <c r="C8" s="18">
        <v>0</v>
      </c>
      <c r="D8" s="16">
        <v>0</v>
      </c>
      <c r="E8" s="18">
        <v>0</v>
      </c>
      <c r="F8" s="19"/>
      <c r="G8" s="19"/>
      <c r="H8" s="20"/>
      <c r="I8" s="27"/>
      <c r="J8" s="43"/>
      <c r="K8" s="43"/>
    </row>
    <row r="9" s="2" customFormat="1" ht="14" customHeight="1" spans="1:11">
      <c r="A9" s="21"/>
      <c r="B9" s="22"/>
      <c r="C9" s="23"/>
      <c r="D9" s="21"/>
      <c r="E9" s="23"/>
      <c r="F9" s="19"/>
      <c r="G9" s="19"/>
      <c r="H9" s="20"/>
      <c r="I9" s="27"/>
      <c r="J9" s="43"/>
      <c r="K9" s="43"/>
    </row>
    <row r="10" s="2" customFormat="1" ht="14" customHeight="1" spans="1:11">
      <c r="A10" s="24"/>
      <c r="B10" s="25" t="s">
        <v>15</v>
      </c>
      <c r="C10" s="26">
        <f>SUM(C8)</f>
        <v>0</v>
      </c>
      <c r="D10" s="26">
        <f>SUM(D8)</f>
        <v>0</v>
      </c>
      <c r="E10" s="26">
        <f>SUM(E8)</f>
        <v>0</v>
      </c>
      <c r="F10" s="26">
        <f>SUM(F8:F9)</f>
        <v>0</v>
      </c>
      <c r="G10" s="26">
        <f>SUM(G8+G9)</f>
        <v>0</v>
      </c>
      <c r="H10" s="26">
        <f>SUM(H8:H9)</f>
        <v>0</v>
      </c>
      <c r="I10" s="44"/>
      <c r="J10" s="45"/>
      <c r="K10" s="45"/>
    </row>
    <row r="11" s="1" customFormat="1" ht="14" customHeight="1" spans="1:11">
      <c r="A11" s="27">
        <v>2</v>
      </c>
      <c r="B11" s="28" t="s">
        <v>16</v>
      </c>
      <c r="C11" s="29">
        <v>0</v>
      </c>
      <c r="D11" s="30">
        <v>0</v>
      </c>
      <c r="E11" s="29">
        <f>C11*D11</f>
        <v>0</v>
      </c>
      <c r="F11" s="20">
        <v>0</v>
      </c>
      <c r="G11" s="20">
        <v>0</v>
      </c>
      <c r="H11" s="20">
        <f t="shared" ref="H11:H17" si="0">F11+G11</f>
        <v>0</v>
      </c>
      <c r="I11" s="46"/>
      <c r="J11" s="47"/>
      <c r="K11" s="47" t="s">
        <v>17</v>
      </c>
    </row>
    <row r="12" s="1" customFormat="1" ht="14" customHeight="1" spans="1:11">
      <c r="A12" s="21"/>
      <c r="B12" s="22"/>
      <c r="C12" s="31"/>
      <c r="D12" s="32"/>
      <c r="E12" s="31"/>
      <c r="F12" s="20">
        <v>0</v>
      </c>
      <c r="G12" s="20">
        <v>0</v>
      </c>
      <c r="H12" s="20">
        <f t="shared" si="0"/>
        <v>0</v>
      </c>
      <c r="I12" s="46"/>
      <c r="J12" s="43"/>
      <c r="K12" s="43"/>
    </row>
    <row r="13" s="2" customFormat="1" ht="14" customHeight="1" spans="1:11">
      <c r="A13" s="24"/>
      <c r="B13" s="25" t="s">
        <v>18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1">SUM(F11:F12)</f>
        <v>0</v>
      </c>
      <c r="G13" s="26">
        <f t="shared" si="1"/>
        <v>0</v>
      </c>
      <c r="H13" s="26">
        <f t="shared" si="1"/>
        <v>0</v>
      </c>
      <c r="I13" s="44"/>
      <c r="J13" s="45"/>
      <c r="K13" s="45"/>
    </row>
    <row r="14" s="1" customFormat="1" ht="14" customHeight="1" spans="1:11">
      <c r="A14" s="33">
        <v>3</v>
      </c>
      <c r="B14" s="34" t="s">
        <v>19</v>
      </c>
      <c r="C14" s="20">
        <v>0</v>
      </c>
      <c r="D14" s="35">
        <v>0</v>
      </c>
      <c r="E14" s="20">
        <f>C14*D14</f>
        <v>0</v>
      </c>
      <c r="F14" s="19">
        <v>0</v>
      </c>
      <c r="G14" s="19">
        <v>0</v>
      </c>
      <c r="H14" s="19">
        <v>0</v>
      </c>
      <c r="I14" s="48"/>
      <c r="J14" s="49"/>
      <c r="K14" s="49" t="s">
        <v>20</v>
      </c>
    </row>
    <row r="15" s="2" customFormat="1" ht="14" customHeight="1" spans="1:11">
      <c r="A15" s="24"/>
      <c r="B15" s="25" t="s">
        <v>21</v>
      </c>
      <c r="C15" s="26">
        <f>SUM(C14)</f>
        <v>0</v>
      </c>
      <c r="D15" s="26">
        <f>SUM(D14)</f>
        <v>0</v>
      </c>
      <c r="E15" s="26">
        <f>SUM(E14)</f>
        <v>0</v>
      </c>
      <c r="F15" s="26">
        <f t="shared" ref="F15:H15" si="2">SUM(F14:F14)</f>
        <v>0</v>
      </c>
      <c r="G15" s="26">
        <f t="shared" si="2"/>
        <v>0</v>
      </c>
      <c r="H15" s="26">
        <f t="shared" si="2"/>
        <v>0</v>
      </c>
      <c r="I15" s="44"/>
      <c r="J15" s="50"/>
      <c r="K15" s="50"/>
    </row>
    <row r="16" s="1" customFormat="1" ht="14" customHeight="1" spans="1:11">
      <c r="A16" s="27">
        <v>4</v>
      </c>
      <c r="B16" s="28" t="s">
        <v>22</v>
      </c>
      <c r="C16" s="29">
        <v>0</v>
      </c>
      <c r="D16" s="30">
        <v>0</v>
      </c>
      <c r="E16" s="29">
        <f>(C16*D16)</f>
        <v>0</v>
      </c>
      <c r="F16" s="20">
        <v>0</v>
      </c>
      <c r="G16" s="20">
        <v>0</v>
      </c>
      <c r="H16" s="20">
        <f t="shared" si="0"/>
        <v>0</v>
      </c>
      <c r="I16" s="46"/>
      <c r="J16" s="49"/>
      <c r="K16" s="49" t="s">
        <v>23</v>
      </c>
    </row>
    <row r="17" s="2" customFormat="1" ht="14" customHeight="1" spans="1:11">
      <c r="A17" s="21"/>
      <c r="B17" s="22"/>
      <c r="C17" s="31"/>
      <c r="D17" s="32"/>
      <c r="E17" s="36"/>
      <c r="F17" s="20">
        <v>0</v>
      </c>
      <c r="G17" s="20">
        <v>0</v>
      </c>
      <c r="H17" s="20">
        <f t="shared" si="0"/>
        <v>0</v>
      </c>
      <c r="I17" s="46"/>
      <c r="J17" s="51"/>
      <c r="K17" s="51"/>
    </row>
    <row r="18" s="2" customFormat="1" ht="14" customHeight="1" spans="1:11">
      <c r="A18" s="24"/>
      <c r="B18" s="25" t="s">
        <v>24</v>
      </c>
      <c r="C18" s="26">
        <f>SUM(C16)</f>
        <v>0</v>
      </c>
      <c r="D18" s="26">
        <f>SUM(D16)</f>
        <v>0</v>
      </c>
      <c r="E18" s="26">
        <f>SUM(E16)</f>
        <v>0</v>
      </c>
      <c r="F18" s="26">
        <f>SUM(F16:F17)</f>
        <v>0</v>
      </c>
      <c r="G18" s="26">
        <f>SUM(G16:G17)</f>
        <v>0</v>
      </c>
      <c r="H18" s="26">
        <f>SUM(H16:H17)</f>
        <v>0</v>
      </c>
      <c r="I18" s="44"/>
      <c r="J18" s="50"/>
      <c r="K18" s="50"/>
    </row>
    <row r="19" s="2" customFormat="1" customHeight="1" spans="1:11">
      <c r="A19" s="16">
        <v>5</v>
      </c>
      <c r="B19" s="17" t="s">
        <v>25</v>
      </c>
      <c r="C19" s="18">
        <v>20000</v>
      </c>
      <c r="D19" s="16">
        <v>1</v>
      </c>
      <c r="E19" s="18">
        <v>20000</v>
      </c>
      <c r="F19" s="37">
        <v>57.9</v>
      </c>
      <c r="G19" s="38">
        <v>0</v>
      </c>
      <c r="H19" s="37">
        <v>57.9</v>
      </c>
      <c r="I19" s="52" t="s">
        <v>26</v>
      </c>
      <c r="J19" s="43"/>
      <c r="K19" s="43"/>
    </row>
    <row r="20" s="2" customFormat="1" customHeight="1" spans="1:11">
      <c r="A20" s="16"/>
      <c r="B20" s="17"/>
      <c r="C20" s="18"/>
      <c r="D20" s="16"/>
      <c r="E20" s="18"/>
      <c r="F20" s="38">
        <v>0</v>
      </c>
      <c r="G20" s="37">
        <v>53.98</v>
      </c>
      <c r="H20" s="37">
        <v>0</v>
      </c>
      <c r="I20" s="53" t="s">
        <v>27</v>
      </c>
      <c r="J20" s="43"/>
      <c r="K20" s="43"/>
    </row>
    <row r="21" s="2" customFormat="1" customHeight="1" spans="1:11">
      <c r="A21" s="16"/>
      <c r="B21" s="17"/>
      <c r="C21" s="18"/>
      <c r="D21" s="16"/>
      <c r="E21" s="18"/>
      <c r="F21" s="37">
        <v>144.4</v>
      </c>
      <c r="G21" s="38">
        <v>0</v>
      </c>
      <c r="H21" s="37">
        <v>144.4</v>
      </c>
      <c r="I21" s="52" t="s">
        <v>28</v>
      </c>
      <c r="J21" s="43"/>
      <c r="K21" s="43"/>
    </row>
    <row r="22" s="2" customFormat="1" customHeight="1" spans="1:11">
      <c r="A22" s="16"/>
      <c r="B22" s="17"/>
      <c r="C22" s="18"/>
      <c r="D22" s="16"/>
      <c r="E22" s="18"/>
      <c r="F22" s="37">
        <v>515</v>
      </c>
      <c r="G22" s="38">
        <v>0</v>
      </c>
      <c r="H22" s="37">
        <v>515</v>
      </c>
      <c r="I22" s="52" t="s">
        <v>29</v>
      </c>
      <c r="J22" s="43"/>
      <c r="K22" s="43"/>
    </row>
    <row r="23" s="2" customFormat="1" customHeight="1" spans="1:11">
      <c r="A23" s="16"/>
      <c r="B23" s="17"/>
      <c r="C23" s="18"/>
      <c r="D23" s="16"/>
      <c r="E23" s="18"/>
      <c r="F23" s="37">
        <v>750</v>
      </c>
      <c r="G23" s="38">
        <v>0</v>
      </c>
      <c r="H23" s="37">
        <v>750</v>
      </c>
      <c r="I23" s="52" t="s">
        <v>30</v>
      </c>
      <c r="J23" s="43"/>
      <c r="K23" s="43"/>
    </row>
    <row r="24" s="2" customFormat="1" customHeight="1" spans="1:11">
      <c r="A24" s="16"/>
      <c r="B24" s="17"/>
      <c r="C24" s="18"/>
      <c r="D24" s="16"/>
      <c r="E24" s="18"/>
      <c r="F24" s="37">
        <v>2250</v>
      </c>
      <c r="G24" s="38">
        <v>0</v>
      </c>
      <c r="H24" s="37">
        <v>2250</v>
      </c>
      <c r="I24" s="52" t="s">
        <v>31</v>
      </c>
      <c r="J24" s="43"/>
      <c r="K24" s="43"/>
    </row>
    <row r="25" s="2" customFormat="1" customHeight="1" spans="1:11">
      <c r="A25" s="16"/>
      <c r="B25" s="17"/>
      <c r="C25" s="18"/>
      <c r="D25" s="16"/>
      <c r="E25" s="18"/>
      <c r="F25" s="39">
        <v>10.8</v>
      </c>
      <c r="G25" s="38">
        <v>0</v>
      </c>
      <c r="H25" s="39">
        <v>10.8</v>
      </c>
      <c r="I25" s="52" t="s">
        <v>32</v>
      </c>
      <c r="J25" s="43"/>
      <c r="K25" s="43"/>
    </row>
    <row r="26" s="2" customFormat="1" customHeight="1" spans="1:11">
      <c r="A26" s="16"/>
      <c r="B26" s="17"/>
      <c r="C26" s="18"/>
      <c r="D26" s="16"/>
      <c r="E26" s="18"/>
      <c r="F26" s="37">
        <v>15.82</v>
      </c>
      <c r="G26" s="38">
        <v>0</v>
      </c>
      <c r="H26" s="37">
        <v>15.82</v>
      </c>
      <c r="I26" s="52" t="s">
        <v>33</v>
      </c>
      <c r="J26" s="43"/>
      <c r="K26" s="43"/>
    </row>
    <row r="27" s="2" customFormat="1" customHeight="1" spans="1:11">
      <c r="A27" s="16"/>
      <c r="B27" s="17"/>
      <c r="C27" s="18"/>
      <c r="D27" s="16"/>
      <c r="E27" s="18"/>
      <c r="F27" s="37">
        <v>146.6</v>
      </c>
      <c r="G27" s="38">
        <v>0</v>
      </c>
      <c r="H27" s="37">
        <v>146.6</v>
      </c>
      <c r="I27" s="52" t="s">
        <v>34</v>
      </c>
      <c r="J27" s="43"/>
      <c r="K27" s="43"/>
    </row>
    <row r="28" s="2" customFormat="1" customHeight="1" spans="1:11">
      <c r="A28" s="16"/>
      <c r="B28" s="17"/>
      <c r="C28" s="18"/>
      <c r="D28" s="16"/>
      <c r="E28" s="18"/>
      <c r="F28" s="37">
        <v>220</v>
      </c>
      <c r="G28" s="38">
        <v>0</v>
      </c>
      <c r="H28" s="37">
        <v>220</v>
      </c>
      <c r="I28" s="52" t="s">
        <v>35</v>
      </c>
      <c r="J28" s="43"/>
      <c r="K28" s="43"/>
    </row>
    <row r="29" s="2" customFormat="1" customHeight="1" spans="1:11">
      <c r="A29" s="16"/>
      <c r="B29" s="17"/>
      <c r="C29" s="18"/>
      <c r="D29" s="16"/>
      <c r="E29" s="18"/>
      <c r="F29" s="39">
        <v>633.1</v>
      </c>
      <c r="G29" s="38">
        <v>0</v>
      </c>
      <c r="H29" s="39">
        <v>633.1</v>
      </c>
      <c r="I29" s="52" t="s">
        <v>36</v>
      </c>
      <c r="J29" s="43"/>
      <c r="K29" s="43"/>
    </row>
    <row r="30" s="2" customFormat="1" customHeight="1" spans="1:11">
      <c r="A30" s="16"/>
      <c r="B30" s="17"/>
      <c r="C30" s="18"/>
      <c r="D30" s="16"/>
      <c r="E30" s="18"/>
      <c r="F30" s="39">
        <v>829</v>
      </c>
      <c r="G30" s="38">
        <v>0</v>
      </c>
      <c r="H30" s="39">
        <v>829</v>
      </c>
      <c r="I30" s="52" t="s">
        <v>37</v>
      </c>
      <c r="J30" s="43"/>
      <c r="K30" s="43"/>
    </row>
    <row r="31" s="2" customFormat="1" customHeight="1" spans="1:11">
      <c r="A31" s="16"/>
      <c r="B31" s="17"/>
      <c r="C31" s="18"/>
      <c r="D31" s="16"/>
      <c r="E31" s="18"/>
      <c r="F31" s="37">
        <v>315</v>
      </c>
      <c r="G31" s="38">
        <v>0</v>
      </c>
      <c r="H31" s="37">
        <v>315</v>
      </c>
      <c r="I31" s="52" t="s">
        <v>38</v>
      </c>
      <c r="J31" s="43"/>
      <c r="K31" s="43"/>
    </row>
    <row r="32" s="2" customFormat="1" customHeight="1" spans="1:11">
      <c r="A32" s="16"/>
      <c r="B32" s="17"/>
      <c r="C32" s="18"/>
      <c r="D32" s="16"/>
      <c r="E32" s="18"/>
      <c r="F32" s="37">
        <v>891</v>
      </c>
      <c r="G32" s="38">
        <v>0</v>
      </c>
      <c r="H32" s="37">
        <v>891</v>
      </c>
      <c r="I32" s="52" t="s">
        <v>39</v>
      </c>
      <c r="J32" s="43"/>
      <c r="K32" s="43"/>
    </row>
    <row r="33" s="2" customFormat="1" customHeight="1" spans="1:11">
      <c r="A33" s="16"/>
      <c r="B33" s="17"/>
      <c r="C33" s="18"/>
      <c r="D33" s="16"/>
      <c r="E33" s="18"/>
      <c r="F33" s="39">
        <v>150</v>
      </c>
      <c r="G33" s="38">
        <v>0</v>
      </c>
      <c r="H33" s="39">
        <v>150</v>
      </c>
      <c r="I33" s="52" t="s">
        <v>40</v>
      </c>
      <c r="J33" s="43"/>
      <c r="K33" s="43"/>
    </row>
    <row r="34" s="2" customFormat="1" customHeight="1" spans="1:11">
      <c r="A34" s="16"/>
      <c r="B34" s="17"/>
      <c r="C34" s="18"/>
      <c r="D34" s="16"/>
      <c r="E34" s="18"/>
      <c r="F34" s="38">
        <v>0</v>
      </c>
      <c r="G34" s="38">
        <v>190.9</v>
      </c>
      <c r="H34" s="38">
        <v>190.9</v>
      </c>
      <c r="I34" s="53" t="s">
        <v>41</v>
      </c>
      <c r="J34" s="43"/>
      <c r="K34" s="43"/>
    </row>
    <row r="35" s="2" customFormat="1" customHeight="1" spans="1:11">
      <c r="A35" s="16"/>
      <c r="B35" s="17"/>
      <c r="C35" s="18"/>
      <c r="D35" s="16"/>
      <c r="E35" s="18"/>
      <c r="F35" s="38">
        <v>0</v>
      </c>
      <c r="G35" s="37">
        <v>193.36</v>
      </c>
      <c r="H35" s="37">
        <v>193.36</v>
      </c>
      <c r="I35" s="53" t="s">
        <v>42</v>
      </c>
      <c r="J35" s="43"/>
      <c r="K35" s="43"/>
    </row>
    <row r="36" s="2" customFormat="1" customHeight="1" spans="1:11">
      <c r="A36" s="16"/>
      <c r="B36" s="17"/>
      <c r="C36" s="18"/>
      <c r="D36" s="16"/>
      <c r="E36" s="18"/>
      <c r="F36" s="39">
        <v>295</v>
      </c>
      <c r="G36" s="38">
        <v>0</v>
      </c>
      <c r="H36" s="39">
        <v>295</v>
      </c>
      <c r="I36" s="52" t="s">
        <v>43</v>
      </c>
      <c r="J36" s="43"/>
      <c r="K36" s="43"/>
    </row>
    <row r="37" s="2" customFormat="1" customHeight="1" spans="1:11">
      <c r="A37" s="16"/>
      <c r="B37" s="17"/>
      <c r="C37" s="18"/>
      <c r="D37" s="16"/>
      <c r="E37" s="18"/>
      <c r="F37" s="39">
        <v>417</v>
      </c>
      <c r="G37" s="38">
        <v>0</v>
      </c>
      <c r="H37" s="39">
        <v>417</v>
      </c>
      <c r="I37" s="52" t="s">
        <v>44</v>
      </c>
      <c r="J37" s="43"/>
      <c r="K37" s="43"/>
    </row>
    <row r="38" s="2" customFormat="1" customHeight="1" spans="1:11">
      <c r="A38" s="16"/>
      <c r="B38" s="17"/>
      <c r="C38" s="18"/>
      <c r="D38" s="16"/>
      <c r="E38" s="18"/>
      <c r="F38" s="37">
        <v>735.4</v>
      </c>
      <c r="G38" s="38">
        <v>0</v>
      </c>
      <c r="H38" s="37">
        <v>735.4</v>
      </c>
      <c r="I38" s="52" t="s">
        <v>45</v>
      </c>
      <c r="J38" s="43"/>
      <c r="K38" s="43"/>
    </row>
    <row r="39" s="2" customFormat="1" customHeight="1" spans="1:11">
      <c r="A39" s="16"/>
      <c r="B39" s="17"/>
      <c r="C39" s="18"/>
      <c r="D39" s="16"/>
      <c r="E39" s="18"/>
      <c r="F39" s="37">
        <v>609.8</v>
      </c>
      <c r="G39" s="38">
        <v>0</v>
      </c>
      <c r="H39" s="37">
        <v>609.8</v>
      </c>
      <c r="I39" s="52" t="s">
        <v>46</v>
      </c>
      <c r="J39" s="43"/>
      <c r="K39" s="43"/>
    </row>
    <row r="40" s="2" customFormat="1" customHeight="1" spans="1:11">
      <c r="A40" s="16"/>
      <c r="B40" s="17"/>
      <c r="C40" s="18"/>
      <c r="D40" s="16"/>
      <c r="E40" s="18"/>
      <c r="F40" s="37">
        <v>44.8</v>
      </c>
      <c r="G40" s="38">
        <v>0</v>
      </c>
      <c r="H40" s="37">
        <v>44.8</v>
      </c>
      <c r="I40" s="52" t="s">
        <v>47</v>
      </c>
      <c r="J40" s="43"/>
      <c r="K40" s="43"/>
    </row>
    <row r="41" s="2" customFormat="1" customHeight="1" spans="1:11">
      <c r="A41" s="16"/>
      <c r="B41" s="17"/>
      <c r="C41" s="18"/>
      <c r="D41" s="16"/>
      <c r="E41" s="18"/>
      <c r="F41" s="37">
        <v>26.2</v>
      </c>
      <c r="G41" s="38">
        <v>0</v>
      </c>
      <c r="H41" s="37">
        <v>26.2</v>
      </c>
      <c r="I41" s="52" t="s">
        <v>48</v>
      </c>
      <c r="J41" s="43"/>
      <c r="K41" s="43"/>
    </row>
    <row r="42" s="2" customFormat="1" customHeight="1" spans="1:11">
      <c r="A42" s="16"/>
      <c r="B42" s="17"/>
      <c r="C42" s="18"/>
      <c r="D42" s="16"/>
      <c r="E42" s="18"/>
      <c r="F42" s="37">
        <v>132</v>
      </c>
      <c r="G42" s="38">
        <v>0</v>
      </c>
      <c r="H42" s="37">
        <v>132</v>
      </c>
      <c r="I42" s="52" t="s">
        <v>49</v>
      </c>
      <c r="J42" s="43"/>
      <c r="K42" s="43"/>
    </row>
    <row r="43" s="2" customFormat="1" customHeight="1" spans="1:11">
      <c r="A43" s="16"/>
      <c r="B43" s="17"/>
      <c r="C43" s="18"/>
      <c r="D43" s="16"/>
      <c r="E43" s="18"/>
      <c r="F43" s="37">
        <v>15</v>
      </c>
      <c r="G43" s="38">
        <v>0</v>
      </c>
      <c r="H43" s="37">
        <v>15</v>
      </c>
      <c r="I43" s="52" t="s">
        <v>50</v>
      </c>
      <c r="J43" s="43"/>
      <c r="K43" s="43"/>
    </row>
    <row r="44" s="2" customFormat="1" customHeight="1" spans="1:11">
      <c r="A44" s="16"/>
      <c r="B44" s="17"/>
      <c r="C44" s="18"/>
      <c r="D44" s="16"/>
      <c r="E44" s="18"/>
      <c r="F44" s="37">
        <v>35</v>
      </c>
      <c r="G44" s="38">
        <v>0</v>
      </c>
      <c r="H44" s="37">
        <v>35</v>
      </c>
      <c r="I44" s="52" t="s">
        <v>51</v>
      </c>
      <c r="J44" s="43"/>
      <c r="K44" s="43"/>
    </row>
    <row r="45" s="2" customFormat="1" customHeight="1" spans="1:11">
      <c r="A45" s="16"/>
      <c r="B45" s="17"/>
      <c r="C45" s="18"/>
      <c r="D45" s="16"/>
      <c r="E45" s="18"/>
      <c r="F45" s="37">
        <v>101.9</v>
      </c>
      <c r="G45" s="38">
        <v>0</v>
      </c>
      <c r="H45" s="37">
        <v>101.9</v>
      </c>
      <c r="I45" s="52" t="s">
        <v>52</v>
      </c>
      <c r="J45" s="43"/>
      <c r="K45" s="43"/>
    </row>
    <row r="46" s="2" customFormat="1" customHeight="1" spans="1:11">
      <c r="A46" s="16"/>
      <c r="B46" s="17"/>
      <c r="C46" s="18"/>
      <c r="D46" s="16"/>
      <c r="E46" s="18"/>
      <c r="F46" s="37">
        <v>12.55</v>
      </c>
      <c r="G46" s="38">
        <v>0</v>
      </c>
      <c r="H46" s="37">
        <v>12.55</v>
      </c>
      <c r="I46" s="52" t="s">
        <v>53</v>
      </c>
      <c r="J46" s="43"/>
      <c r="K46" s="43"/>
    </row>
    <row r="47" s="2" customFormat="1" customHeight="1" spans="1:11">
      <c r="A47" s="16"/>
      <c r="B47" s="17"/>
      <c r="C47" s="18"/>
      <c r="D47" s="16"/>
      <c r="E47" s="18"/>
      <c r="F47" s="37">
        <v>408.8</v>
      </c>
      <c r="G47" s="38">
        <v>0</v>
      </c>
      <c r="H47" s="37">
        <v>408.8</v>
      </c>
      <c r="I47" s="52" t="s">
        <v>54</v>
      </c>
      <c r="J47" s="43"/>
      <c r="K47" s="43"/>
    </row>
    <row r="48" s="2" customFormat="1" customHeight="1" spans="1:11">
      <c r="A48" s="16"/>
      <c r="B48" s="17"/>
      <c r="C48" s="18"/>
      <c r="D48" s="16"/>
      <c r="E48" s="18"/>
      <c r="F48" s="37">
        <v>59.8</v>
      </c>
      <c r="G48" s="38">
        <v>0</v>
      </c>
      <c r="H48" s="37">
        <v>59.8</v>
      </c>
      <c r="I48" s="52" t="s">
        <v>55</v>
      </c>
      <c r="J48" s="43"/>
      <c r="K48" s="43"/>
    </row>
    <row r="49" s="2" customFormat="1" customHeight="1" spans="1:11">
      <c r="A49" s="16"/>
      <c r="B49" s="17"/>
      <c r="C49" s="18"/>
      <c r="D49" s="16"/>
      <c r="E49" s="18"/>
      <c r="F49" s="37">
        <v>22.88</v>
      </c>
      <c r="G49" s="38">
        <v>0</v>
      </c>
      <c r="H49" s="37">
        <v>22.88</v>
      </c>
      <c r="I49" s="52" t="s">
        <v>56</v>
      </c>
      <c r="J49" s="43"/>
      <c r="K49" s="43"/>
    </row>
    <row r="50" s="2" customFormat="1" customHeight="1" spans="1:11">
      <c r="A50" s="16"/>
      <c r="B50" s="17"/>
      <c r="C50" s="18"/>
      <c r="D50" s="16"/>
      <c r="E50" s="18"/>
      <c r="F50" s="37">
        <v>52</v>
      </c>
      <c r="G50" s="38">
        <v>0</v>
      </c>
      <c r="H50" s="37">
        <v>52</v>
      </c>
      <c r="I50" s="52" t="s">
        <v>57</v>
      </c>
      <c r="J50" s="43"/>
      <c r="K50" s="43"/>
    </row>
    <row r="51" s="2" customFormat="1" customHeight="1" spans="1:11">
      <c r="A51" s="16"/>
      <c r="B51" s="17"/>
      <c r="C51" s="18"/>
      <c r="D51" s="16"/>
      <c r="E51" s="18"/>
      <c r="F51" s="37">
        <v>52.49</v>
      </c>
      <c r="G51" s="38">
        <v>0</v>
      </c>
      <c r="H51" s="37">
        <v>52.49</v>
      </c>
      <c r="I51" s="52" t="s">
        <v>58</v>
      </c>
      <c r="J51" s="43"/>
      <c r="K51" s="43"/>
    </row>
    <row r="52" s="2" customFormat="1" customHeight="1" spans="1:11">
      <c r="A52" s="16"/>
      <c r="B52" s="17"/>
      <c r="C52" s="18"/>
      <c r="D52" s="16"/>
      <c r="E52" s="18"/>
      <c r="F52" s="39">
        <v>33</v>
      </c>
      <c r="G52" s="38">
        <v>0</v>
      </c>
      <c r="H52" s="39">
        <v>33</v>
      </c>
      <c r="I52" s="52" t="s">
        <v>59</v>
      </c>
      <c r="J52" s="43"/>
      <c r="K52" s="43"/>
    </row>
    <row r="53" s="2" customFormat="1" customHeight="1" spans="1:11">
      <c r="A53" s="16"/>
      <c r="B53" s="17"/>
      <c r="C53" s="18"/>
      <c r="D53" s="16"/>
      <c r="E53" s="18"/>
      <c r="F53" s="37">
        <v>78</v>
      </c>
      <c r="G53" s="38">
        <v>0</v>
      </c>
      <c r="H53" s="37">
        <v>78</v>
      </c>
      <c r="I53" s="52" t="s">
        <v>60</v>
      </c>
      <c r="J53" s="43"/>
      <c r="K53" s="43"/>
    </row>
    <row r="54" s="2" customFormat="1" customHeight="1" spans="1:11">
      <c r="A54" s="16"/>
      <c r="B54" s="17"/>
      <c r="C54" s="18"/>
      <c r="D54" s="16"/>
      <c r="E54" s="18"/>
      <c r="F54" s="37">
        <v>245.7</v>
      </c>
      <c r="G54" s="38">
        <v>0</v>
      </c>
      <c r="H54" s="37">
        <v>245.7</v>
      </c>
      <c r="I54" s="52" t="s">
        <v>61</v>
      </c>
      <c r="J54" s="43"/>
      <c r="K54" s="43"/>
    </row>
    <row r="55" s="2" customFormat="1" customHeight="1" spans="1:11">
      <c r="A55" s="16"/>
      <c r="B55" s="17"/>
      <c r="C55" s="18"/>
      <c r="D55" s="16"/>
      <c r="E55" s="18"/>
      <c r="F55" s="37">
        <v>237</v>
      </c>
      <c r="G55" s="38">
        <v>0</v>
      </c>
      <c r="H55" s="37">
        <v>237</v>
      </c>
      <c r="I55" s="52" t="s">
        <v>62</v>
      </c>
      <c r="J55" s="43"/>
      <c r="K55" s="43"/>
    </row>
    <row r="56" s="2" customFormat="1" customHeight="1" spans="1:11">
      <c r="A56" s="16"/>
      <c r="B56" s="17"/>
      <c r="C56" s="18"/>
      <c r="D56" s="16"/>
      <c r="E56" s="18"/>
      <c r="F56" s="39">
        <v>199.8</v>
      </c>
      <c r="G56" s="38">
        <v>0</v>
      </c>
      <c r="H56" s="39">
        <v>199.8</v>
      </c>
      <c r="I56" s="52" t="s">
        <v>63</v>
      </c>
      <c r="J56" s="43"/>
      <c r="K56" s="43"/>
    </row>
    <row r="57" s="2" customFormat="1" customHeight="1" spans="1:11">
      <c r="A57" s="16"/>
      <c r="B57" s="17"/>
      <c r="C57" s="18"/>
      <c r="D57" s="16"/>
      <c r="E57" s="18"/>
      <c r="F57" s="37">
        <v>232</v>
      </c>
      <c r="G57" s="38">
        <v>0</v>
      </c>
      <c r="H57" s="37">
        <v>232</v>
      </c>
      <c r="I57" s="52" t="s">
        <v>64</v>
      </c>
      <c r="J57" s="43"/>
      <c r="K57" s="43"/>
    </row>
    <row r="58" s="2" customFormat="1" customHeight="1" spans="1:11">
      <c r="A58" s="16"/>
      <c r="B58" s="17"/>
      <c r="C58" s="18"/>
      <c r="D58" s="16"/>
      <c r="E58" s="18"/>
      <c r="F58" s="37">
        <v>51</v>
      </c>
      <c r="G58" s="38">
        <v>0</v>
      </c>
      <c r="H58" s="37">
        <v>51</v>
      </c>
      <c r="I58" s="52" t="s">
        <v>65</v>
      </c>
      <c r="J58" s="43"/>
      <c r="K58" s="43"/>
    </row>
    <row r="59" s="2" customFormat="1" customHeight="1" spans="1:11">
      <c r="A59" s="16"/>
      <c r="B59" s="17"/>
      <c r="C59" s="18"/>
      <c r="D59" s="16"/>
      <c r="E59" s="18"/>
      <c r="F59" s="37">
        <v>129.9</v>
      </c>
      <c r="G59" s="38">
        <v>0</v>
      </c>
      <c r="H59" s="37">
        <v>129.9</v>
      </c>
      <c r="I59" s="52" t="s">
        <v>66</v>
      </c>
      <c r="J59" s="43"/>
      <c r="K59" s="43"/>
    </row>
    <row r="60" s="2" customFormat="1" customHeight="1" spans="1:11">
      <c r="A60" s="16"/>
      <c r="B60" s="17"/>
      <c r="C60" s="18"/>
      <c r="D60" s="16"/>
      <c r="E60" s="18"/>
      <c r="F60" s="38">
        <v>0</v>
      </c>
      <c r="G60" s="37">
        <v>29.21</v>
      </c>
      <c r="H60" s="37">
        <v>29.21</v>
      </c>
      <c r="I60" s="53" t="s">
        <v>67</v>
      </c>
      <c r="J60" s="43"/>
      <c r="K60" s="43"/>
    </row>
    <row r="61" s="2" customFormat="1" customHeight="1" spans="1:11">
      <c r="A61" s="16"/>
      <c r="B61" s="17"/>
      <c r="C61" s="18"/>
      <c r="D61" s="16"/>
      <c r="E61" s="18"/>
      <c r="F61" s="38">
        <v>0</v>
      </c>
      <c r="G61" s="37">
        <v>11.9</v>
      </c>
      <c r="H61" s="37">
        <v>11.9</v>
      </c>
      <c r="I61" s="53" t="s">
        <v>68</v>
      </c>
      <c r="J61" s="43"/>
      <c r="K61" s="43"/>
    </row>
    <row r="62" s="2" customFormat="1" customHeight="1" spans="1:11">
      <c r="A62" s="16"/>
      <c r="B62" s="17"/>
      <c r="C62" s="18"/>
      <c r="D62" s="16"/>
      <c r="E62" s="18"/>
      <c r="F62" s="38">
        <v>0</v>
      </c>
      <c r="G62" s="37">
        <v>13.8</v>
      </c>
      <c r="H62" s="37">
        <v>13.8</v>
      </c>
      <c r="I62" s="53" t="s">
        <v>69</v>
      </c>
      <c r="J62" s="43"/>
      <c r="K62" s="43"/>
    </row>
    <row r="63" s="2" customFormat="1" customHeight="1" spans="1:11">
      <c r="A63" s="16"/>
      <c r="B63" s="17"/>
      <c r="C63" s="18"/>
      <c r="D63" s="16"/>
      <c r="E63" s="18"/>
      <c r="F63" s="40">
        <v>863</v>
      </c>
      <c r="G63" s="38">
        <v>0</v>
      </c>
      <c r="H63" s="40">
        <v>863</v>
      </c>
      <c r="I63" s="54" t="s">
        <v>70</v>
      </c>
      <c r="J63" s="43"/>
      <c r="K63" s="43"/>
    </row>
    <row r="64" s="2" customFormat="1" customHeight="1" spans="1:11">
      <c r="A64" s="16"/>
      <c r="B64" s="17"/>
      <c r="C64" s="18"/>
      <c r="D64" s="16"/>
      <c r="E64" s="18"/>
      <c r="F64" s="40">
        <v>350</v>
      </c>
      <c r="G64" s="38">
        <v>0</v>
      </c>
      <c r="H64" s="40">
        <v>350</v>
      </c>
      <c r="I64" s="54" t="s">
        <v>71</v>
      </c>
      <c r="J64" s="43"/>
      <c r="K64" s="43"/>
    </row>
    <row r="65" s="2" customFormat="1" customHeight="1" spans="1:11">
      <c r="A65" s="16"/>
      <c r="B65" s="17"/>
      <c r="C65" s="18"/>
      <c r="D65" s="16"/>
      <c r="E65" s="18"/>
      <c r="F65" s="55">
        <v>837</v>
      </c>
      <c r="G65" s="38">
        <v>0</v>
      </c>
      <c r="H65" s="55">
        <v>837</v>
      </c>
      <c r="I65" s="54" t="s">
        <v>72</v>
      </c>
      <c r="J65" s="43"/>
      <c r="K65" s="43"/>
    </row>
    <row r="66" s="2" customFormat="1" customHeight="1" spans="1:11">
      <c r="A66" s="16"/>
      <c r="B66" s="17"/>
      <c r="C66" s="18"/>
      <c r="D66" s="16"/>
      <c r="E66" s="18"/>
      <c r="F66" s="40">
        <v>2550</v>
      </c>
      <c r="G66" s="38">
        <v>0</v>
      </c>
      <c r="H66" s="40">
        <v>2550</v>
      </c>
      <c r="I66" s="66" t="s">
        <v>73</v>
      </c>
      <c r="J66" s="43"/>
      <c r="K66" s="43"/>
    </row>
    <row r="67" s="2" customFormat="1" customHeight="1" spans="1:11">
      <c r="A67" s="16"/>
      <c r="B67" s="17"/>
      <c r="C67" s="18"/>
      <c r="D67" s="16"/>
      <c r="E67" s="18"/>
      <c r="F67" s="55">
        <v>398</v>
      </c>
      <c r="G67" s="38">
        <v>0</v>
      </c>
      <c r="H67" s="55">
        <v>398</v>
      </c>
      <c r="I67" s="54" t="s">
        <v>74</v>
      </c>
      <c r="J67" s="43"/>
      <c r="K67" s="43"/>
    </row>
    <row r="68" s="2" customFormat="1" customHeight="1" spans="1:11">
      <c r="A68" s="16"/>
      <c r="B68" s="17"/>
      <c r="C68" s="18"/>
      <c r="D68" s="16"/>
      <c r="E68" s="18"/>
      <c r="F68" s="38">
        <v>0</v>
      </c>
      <c r="G68" s="40">
        <v>19.9</v>
      </c>
      <c r="H68" s="40">
        <v>19.9</v>
      </c>
      <c r="I68" s="54" t="s">
        <v>75</v>
      </c>
      <c r="J68" s="43"/>
      <c r="K68" s="43"/>
    </row>
    <row r="69" s="2" customFormat="1" customHeight="1" spans="1:11">
      <c r="A69" s="16"/>
      <c r="B69" s="17"/>
      <c r="C69" s="18"/>
      <c r="D69" s="16"/>
      <c r="E69" s="18"/>
      <c r="F69" s="40">
        <v>90</v>
      </c>
      <c r="G69" s="38">
        <v>0</v>
      </c>
      <c r="H69" s="40">
        <v>90</v>
      </c>
      <c r="I69" s="54" t="s">
        <v>76</v>
      </c>
      <c r="J69" s="43"/>
      <c r="K69" s="43"/>
    </row>
    <row r="70" s="2" customFormat="1" customHeight="1" spans="1:11">
      <c r="A70" s="16"/>
      <c r="B70" s="17"/>
      <c r="C70" s="18"/>
      <c r="D70" s="16"/>
      <c r="E70" s="18"/>
      <c r="F70" s="40">
        <v>125.21</v>
      </c>
      <c r="G70" s="38">
        <v>0</v>
      </c>
      <c r="H70" s="40">
        <v>125.21</v>
      </c>
      <c r="I70" s="54" t="s">
        <v>77</v>
      </c>
      <c r="J70" s="43"/>
      <c r="K70" s="43"/>
    </row>
    <row r="71" s="2" customFormat="1" customHeight="1" spans="1:11">
      <c r="A71" s="16"/>
      <c r="B71" s="17"/>
      <c r="C71" s="18"/>
      <c r="D71" s="16"/>
      <c r="E71" s="18"/>
      <c r="F71" s="40">
        <v>492.8</v>
      </c>
      <c r="G71" s="38">
        <v>0</v>
      </c>
      <c r="H71" s="40">
        <v>492.8</v>
      </c>
      <c r="I71" s="54" t="s">
        <v>78</v>
      </c>
      <c r="J71" s="43"/>
      <c r="K71" s="43"/>
    </row>
    <row r="72" s="2" customFormat="1" customHeight="1" spans="1:11">
      <c r="A72" s="16"/>
      <c r="B72" s="17"/>
      <c r="C72" s="18"/>
      <c r="D72" s="16"/>
      <c r="E72" s="18"/>
      <c r="F72" s="40">
        <v>19.6</v>
      </c>
      <c r="G72" s="38">
        <v>0</v>
      </c>
      <c r="H72" s="40">
        <v>19.6</v>
      </c>
      <c r="I72" s="66" t="s">
        <v>79</v>
      </c>
      <c r="J72" s="43"/>
      <c r="K72" s="43"/>
    </row>
    <row r="73" s="2" customFormat="1" customHeight="1" spans="1:11">
      <c r="A73" s="16"/>
      <c r="B73" s="17"/>
      <c r="C73" s="18"/>
      <c r="D73" s="16"/>
      <c r="E73" s="18"/>
      <c r="F73" s="38">
        <v>0</v>
      </c>
      <c r="G73" s="38">
        <v>32.9</v>
      </c>
      <c r="H73" s="38">
        <v>32.9</v>
      </c>
      <c r="I73" s="66" t="s">
        <v>80</v>
      </c>
      <c r="J73" s="43"/>
      <c r="K73" s="43"/>
    </row>
    <row r="74" s="2" customFormat="1" customHeight="1" spans="1:11">
      <c r="A74" s="16"/>
      <c r="B74" s="17"/>
      <c r="C74" s="18"/>
      <c r="D74" s="16"/>
      <c r="E74" s="18"/>
      <c r="F74" s="38">
        <v>0</v>
      </c>
      <c r="G74" s="40">
        <v>42.2</v>
      </c>
      <c r="H74" s="40">
        <v>42.2</v>
      </c>
      <c r="I74" s="66" t="s">
        <v>81</v>
      </c>
      <c r="J74" s="43"/>
      <c r="K74" s="43"/>
    </row>
    <row r="75" s="2" customFormat="1" customHeight="1" spans="1:11">
      <c r="A75" s="16"/>
      <c r="B75" s="17"/>
      <c r="C75" s="18"/>
      <c r="D75" s="16"/>
      <c r="E75" s="18"/>
      <c r="F75" s="40">
        <v>511.7</v>
      </c>
      <c r="G75" s="38">
        <v>0</v>
      </c>
      <c r="H75" s="40">
        <v>511.7</v>
      </c>
      <c r="I75" s="54" t="s">
        <v>82</v>
      </c>
      <c r="J75" s="43"/>
      <c r="K75" s="43"/>
    </row>
    <row r="76" s="2" customFormat="1" customHeight="1" spans="1:11">
      <c r="A76" s="24"/>
      <c r="B76" s="25" t="s">
        <v>83</v>
      </c>
      <c r="C76" s="26">
        <f>SUM(C19)</f>
        <v>20000</v>
      </c>
      <c r="D76" s="26">
        <f>SUM(D19)</f>
        <v>1</v>
      </c>
      <c r="E76" s="26">
        <f>SUM(E19)</f>
        <v>20000</v>
      </c>
      <c r="F76" s="26">
        <f>SUM(F19:F75)</f>
        <v>17392.95</v>
      </c>
      <c r="G76" s="26">
        <f>SUM(G19:G75)</f>
        <v>588.15</v>
      </c>
      <c r="H76" s="26">
        <f>SUM(H19:H75)</f>
        <v>17927.12</v>
      </c>
      <c r="I76" s="44"/>
      <c r="J76" s="45"/>
      <c r="K76" s="45"/>
    </row>
    <row r="77" s="1" customFormat="1" customHeight="1" spans="1:11">
      <c r="A77" s="33">
        <v>6</v>
      </c>
      <c r="B77" s="34" t="s">
        <v>84</v>
      </c>
      <c r="C77" s="20">
        <v>0</v>
      </c>
      <c r="D77" s="35">
        <v>0</v>
      </c>
      <c r="E77" s="20">
        <f t="shared" ref="E77:E81" si="3">C77*D77</f>
        <v>0</v>
      </c>
      <c r="F77" s="20">
        <v>0</v>
      </c>
      <c r="G77" s="20">
        <v>0</v>
      </c>
      <c r="H77" s="20">
        <f t="shared" ref="H77:H81" si="4">F77+G77</f>
        <v>0</v>
      </c>
      <c r="I77" s="46"/>
      <c r="J77" s="47"/>
      <c r="K77" s="47" t="s">
        <v>85</v>
      </c>
    </row>
    <row r="78" s="2" customFormat="1" customHeight="1" spans="1:11">
      <c r="A78" s="24"/>
      <c r="B78" s="25" t="s">
        <v>86</v>
      </c>
      <c r="C78" s="26">
        <f t="shared" ref="C78:C82" si="5">SUM(C77)</f>
        <v>0</v>
      </c>
      <c r="D78" s="26">
        <f t="shared" ref="D78:D82" si="6">SUM(D77)</f>
        <v>0</v>
      </c>
      <c r="E78" s="26">
        <f t="shared" ref="E78:E82" si="7">SUM(E77)</f>
        <v>0</v>
      </c>
      <c r="F78" s="26">
        <f t="shared" ref="F78:H78" si="8">SUM(F77:F77)</f>
        <v>0</v>
      </c>
      <c r="G78" s="26">
        <f t="shared" si="8"/>
        <v>0</v>
      </c>
      <c r="H78" s="26">
        <f t="shared" si="8"/>
        <v>0</v>
      </c>
      <c r="I78" s="44"/>
      <c r="J78" s="50"/>
      <c r="K78" s="50"/>
    </row>
    <row r="79" s="1" customFormat="1" customHeight="1" spans="1:11">
      <c r="A79" s="33">
        <v>7</v>
      </c>
      <c r="B79" s="34" t="s">
        <v>87</v>
      </c>
      <c r="C79" s="20">
        <v>0</v>
      </c>
      <c r="D79" s="35">
        <v>0</v>
      </c>
      <c r="E79" s="20">
        <f t="shared" si="3"/>
        <v>0</v>
      </c>
      <c r="F79" s="20">
        <v>0</v>
      </c>
      <c r="G79" s="20">
        <v>0</v>
      </c>
      <c r="H79" s="20">
        <f t="shared" si="4"/>
        <v>0</v>
      </c>
      <c r="I79" s="46"/>
      <c r="J79" s="67"/>
      <c r="K79" s="67"/>
    </row>
    <row r="80" s="2" customFormat="1" customHeight="1" spans="1:11">
      <c r="A80" s="24"/>
      <c r="B80" s="25" t="s">
        <v>88</v>
      </c>
      <c r="C80" s="26">
        <f t="shared" si="5"/>
        <v>0</v>
      </c>
      <c r="D80" s="26">
        <f t="shared" si="6"/>
        <v>0</v>
      </c>
      <c r="E80" s="26">
        <f t="shared" si="7"/>
        <v>0</v>
      </c>
      <c r="F80" s="26">
        <f t="shared" ref="F80:H80" si="9">SUM(F79:F79)</f>
        <v>0</v>
      </c>
      <c r="G80" s="26">
        <f t="shared" si="9"/>
        <v>0</v>
      </c>
      <c r="H80" s="26">
        <f t="shared" si="9"/>
        <v>0</v>
      </c>
      <c r="I80" s="44"/>
      <c r="J80" s="68"/>
      <c r="K80" s="68"/>
    </row>
    <row r="81" s="1" customFormat="1" customHeight="1" spans="1:11">
      <c r="A81" s="33">
        <v>8</v>
      </c>
      <c r="B81" s="34" t="s">
        <v>89</v>
      </c>
      <c r="C81" s="20">
        <v>0</v>
      </c>
      <c r="D81" s="35">
        <v>0</v>
      </c>
      <c r="E81" s="20">
        <f t="shared" si="3"/>
        <v>0</v>
      </c>
      <c r="F81" s="20">
        <v>0</v>
      </c>
      <c r="G81" s="20">
        <v>0</v>
      </c>
      <c r="H81" s="20">
        <f t="shared" si="4"/>
        <v>0</v>
      </c>
      <c r="I81" s="46"/>
      <c r="J81" s="49"/>
      <c r="K81" s="49" t="s">
        <v>90</v>
      </c>
    </row>
    <row r="82" s="2" customFormat="1" customHeight="1" spans="1:11">
      <c r="A82" s="24"/>
      <c r="B82" s="25" t="s">
        <v>91</v>
      </c>
      <c r="C82" s="26">
        <f t="shared" si="5"/>
        <v>0</v>
      </c>
      <c r="D82" s="26">
        <f t="shared" si="6"/>
        <v>0</v>
      </c>
      <c r="E82" s="26">
        <f t="shared" si="7"/>
        <v>0</v>
      </c>
      <c r="F82" s="26">
        <f t="shared" ref="F82:H82" si="10">SUM(F81:F81)</f>
        <v>0</v>
      </c>
      <c r="G82" s="26">
        <f t="shared" si="10"/>
        <v>0</v>
      </c>
      <c r="H82" s="26">
        <f t="shared" si="10"/>
        <v>0</v>
      </c>
      <c r="I82" s="44"/>
      <c r="J82" s="50"/>
      <c r="K82" s="50"/>
    </row>
    <row r="83" s="1" customFormat="1" customHeight="1" spans="1:11">
      <c r="A83" s="33">
        <v>9</v>
      </c>
      <c r="B83" s="34" t="s">
        <v>92</v>
      </c>
      <c r="C83" s="20">
        <v>0</v>
      </c>
      <c r="D83" s="35">
        <v>0</v>
      </c>
      <c r="E83" s="20">
        <f>C83*D83</f>
        <v>0</v>
      </c>
      <c r="F83" s="20">
        <v>0</v>
      </c>
      <c r="G83" s="20">
        <v>0</v>
      </c>
      <c r="H83" s="20">
        <f>F83+G83</f>
        <v>0</v>
      </c>
      <c r="I83" s="46"/>
      <c r="J83" s="47"/>
      <c r="K83" s="47" t="s">
        <v>93</v>
      </c>
    </row>
    <row r="84" s="2" customFormat="1" customHeight="1" spans="1:11">
      <c r="A84" s="24"/>
      <c r="B84" s="25" t="s">
        <v>94</v>
      </c>
      <c r="C84" s="26">
        <f>SUM(C83)</f>
        <v>0</v>
      </c>
      <c r="D84" s="26">
        <f>SUM(D83)</f>
        <v>0</v>
      </c>
      <c r="E84" s="26">
        <f>SUM(E83)</f>
        <v>0</v>
      </c>
      <c r="F84" s="26">
        <f t="shared" ref="F84:H84" si="11">SUM(F83:F83)</f>
        <v>0</v>
      </c>
      <c r="G84" s="26">
        <f t="shared" si="11"/>
        <v>0</v>
      </c>
      <c r="H84" s="26">
        <f t="shared" si="11"/>
        <v>0</v>
      </c>
      <c r="I84" s="44"/>
      <c r="J84" s="45"/>
      <c r="K84" s="45"/>
    </row>
    <row r="85" s="1" customFormat="1" customHeight="1" spans="1:11">
      <c r="A85" s="16"/>
      <c r="B85" s="34" t="s">
        <v>95</v>
      </c>
      <c r="C85" s="20">
        <v>0</v>
      </c>
      <c r="D85" s="35">
        <v>0</v>
      </c>
      <c r="E85" s="20">
        <v>0</v>
      </c>
      <c r="F85" s="19"/>
      <c r="G85" s="19"/>
      <c r="H85" s="19">
        <v>500</v>
      </c>
      <c r="I85" s="69" t="s">
        <v>96</v>
      </c>
      <c r="J85" s="70"/>
      <c r="K85" s="70"/>
    </row>
    <row r="86" s="1" customFormat="1" customHeight="1" spans="1:11">
      <c r="A86" s="16"/>
      <c r="B86" s="34"/>
      <c r="C86" s="20"/>
      <c r="D86" s="35"/>
      <c r="E86" s="20"/>
      <c r="F86" s="19"/>
      <c r="G86" s="19"/>
      <c r="H86" s="19">
        <v>1508</v>
      </c>
      <c r="I86" s="69" t="s">
        <v>97</v>
      </c>
      <c r="J86" s="70"/>
      <c r="K86" s="70"/>
    </row>
    <row r="87" s="2" customFormat="1" customHeight="1" spans="1:11">
      <c r="A87" s="24"/>
      <c r="B87" s="25" t="s">
        <v>98</v>
      </c>
      <c r="C87" s="26">
        <f>SUM(C85)</f>
        <v>0</v>
      </c>
      <c r="D87" s="26">
        <f>SUM(D85)</f>
        <v>0</v>
      </c>
      <c r="E87" s="26">
        <f>SUM(E85)</f>
        <v>0</v>
      </c>
      <c r="F87" s="26">
        <f>SUM(F85:F86)</f>
        <v>0</v>
      </c>
      <c r="G87" s="26">
        <f>SUM(G85:G86)</f>
        <v>0</v>
      </c>
      <c r="H87" s="26">
        <f>SUM(H85:H86)</f>
        <v>2008</v>
      </c>
      <c r="I87" s="44"/>
      <c r="J87" s="68"/>
      <c r="K87" s="68"/>
    </row>
    <row r="88" s="1" customFormat="1" customHeight="1" spans="1:11">
      <c r="A88" s="24"/>
      <c r="B88" s="25" t="s">
        <v>99</v>
      </c>
      <c r="C88" s="26">
        <f t="shared" ref="C88:H88" si="12">SUM(C87,C84,C82,C80,C78,C76,C18,C15,C13,C10)</f>
        <v>20000</v>
      </c>
      <c r="D88" s="26">
        <f t="shared" si="12"/>
        <v>1</v>
      </c>
      <c r="E88" s="26">
        <f t="shared" si="12"/>
        <v>20000</v>
      </c>
      <c r="F88" s="26">
        <f t="shared" si="12"/>
        <v>17392.95</v>
      </c>
      <c r="G88" s="26">
        <f>SUM(G87,G84,G82,G80,G78,G76,G18,G15,G13,G10)</f>
        <v>588.15</v>
      </c>
      <c r="H88" s="26">
        <f>SUM(H87,H84,H82,H80,H78,H76,H18,H15,H13,H10)</f>
        <v>19935.12</v>
      </c>
      <c r="I88" s="44"/>
      <c r="J88" s="71"/>
      <c r="K88" s="71"/>
    </row>
    <row r="89" s="1" customFormat="1" customHeight="1" spans="1:5">
      <c r="A89" s="3"/>
      <c r="C89" s="4"/>
      <c r="D89" s="5"/>
      <c r="E89" s="5"/>
    </row>
    <row r="90" s="1" customFormat="1" customHeight="1" spans="1:5">
      <c r="A90" s="3"/>
      <c r="C90" s="4"/>
      <c r="D90" s="5"/>
      <c r="E90" s="5"/>
    </row>
    <row r="91" s="1" customFormat="1" customHeight="1" spans="1:5">
      <c r="A91" s="3"/>
      <c r="C91" s="4"/>
      <c r="D91" s="5"/>
      <c r="E91" s="5"/>
    </row>
    <row r="92" s="1" customFormat="1" customHeight="1" spans="1:9">
      <c r="A92" s="56" t="s">
        <v>100</v>
      </c>
      <c r="B92" s="57"/>
      <c r="C92" s="58" t="s">
        <v>101</v>
      </c>
      <c r="D92" s="58"/>
      <c r="E92" s="58" t="s">
        <v>102</v>
      </c>
      <c r="F92" s="59"/>
      <c r="G92" s="59" t="s">
        <v>103</v>
      </c>
      <c r="H92" s="59"/>
      <c r="I92" s="72" t="s">
        <v>104</v>
      </c>
    </row>
    <row r="93" s="1" customFormat="1" customHeight="1" spans="1:9">
      <c r="A93" s="60">
        <f>E88</f>
        <v>20000</v>
      </c>
      <c r="B93" s="61"/>
      <c r="C93" s="62">
        <f>H88</f>
        <v>19935.12</v>
      </c>
      <c r="D93" s="62"/>
      <c r="E93" s="62">
        <f>F88</f>
        <v>17392.95</v>
      </c>
      <c r="F93" s="61"/>
      <c r="G93" s="61">
        <f>G88</f>
        <v>588.15</v>
      </c>
      <c r="H93" s="61"/>
      <c r="I93" s="73">
        <f>A93-C93</f>
        <v>64.8800000000047</v>
      </c>
    </row>
    <row r="94" s="1" customFormat="1" customHeight="1" spans="1:5">
      <c r="A94" s="3"/>
      <c r="C94" s="4"/>
      <c r="D94" s="5"/>
      <c r="E94" s="5"/>
    </row>
    <row r="95" s="1" customFormat="1" customHeight="1" spans="1:9">
      <c r="A95" s="63" t="s">
        <v>105</v>
      </c>
      <c r="B95" s="2"/>
      <c r="C95" s="64" t="s">
        <v>106</v>
      </c>
      <c r="D95" s="65"/>
      <c r="E95" s="65" t="s">
        <v>107</v>
      </c>
      <c r="F95" s="63"/>
      <c r="G95" s="63" t="s">
        <v>108</v>
      </c>
      <c r="H95" s="63"/>
      <c r="I95" s="2"/>
    </row>
  </sheetData>
  <autoFilter xmlns:etc="http://www.wps.cn/officeDocument/2017/etCustomData" ref="C1:I95" etc:filterBottomFollowUsedRange="0">
    <extLst/>
  </autoFilter>
  <mergeCells count="51">
    <mergeCell ref="C2:H2"/>
    <mergeCell ref="C6:E6"/>
    <mergeCell ref="F6:I6"/>
    <mergeCell ref="A92:B92"/>
    <mergeCell ref="C92:D92"/>
    <mergeCell ref="E92:F92"/>
    <mergeCell ref="G92:H92"/>
    <mergeCell ref="A93:B93"/>
    <mergeCell ref="C93:D93"/>
    <mergeCell ref="E93:F93"/>
    <mergeCell ref="G93:H93"/>
    <mergeCell ref="A6:A7"/>
    <mergeCell ref="A8:A9"/>
    <mergeCell ref="A11:A12"/>
    <mergeCell ref="A16:A17"/>
    <mergeCell ref="A19:A75"/>
    <mergeCell ref="A85:A86"/>
    <mergeCell ref="B6:B7"/>
    <mergeCell ref="B8:B9"/>
    <mergeCell ref="B11:B12"/>
    <mergeCell ref="B16:B17"/>
    <mergeCell ref="B19:B75"/>
    <mergeCell ref="B85:B86"/>
    <mergeCell ref="C8:C9"/>
    <mergeCell ref="C11:C12"/>
    <mergeCell ref="C16:C17"/>
    <mergeCell ref="C19:C75"/>
    <mergeCell ref="C85:C86"/>
    <mergeCell ref="D8:D9"/>
    <mergeCell ref="D11:D12"/>
    <mergeCell ref="D16:D17"/>
    <mergeCell ref="D19:D75"/>
    <mergeCell ref="D85:D86"/>
    <mergeCell ref="E8:E9"/>
    <mergeCell ref="E11:E12"/>
    <mergeCell ref="E16:E17"/>
    <mergeCell ref="E19:E75"/>
    <mergeCell ref="E85:E86"/>
    <mergeCell ref="K4:K5"/>
    <mergeCell ref="K6:K7"/>
    <mergeCell ref="K8:K10"/>
    <mergeCell ref="K11:K13"/>
    <mergeCell ref="K14:K15"/>
    <mergeCell ref="K16:K18"/>
    <mergeCell ref="K19:K76"/>
    <mergeCell ref="K77:K78"/>
    <mergeCell ref="K79:K80"/>
    <mergeCell ref="K81:K82"/>
    <mergeCell ref="K83:K84"/>
    <mergeCell ref="K85:K87"/>
    <mergeCell ref="H4:I5"/>
  </mergeCells>
  <pageMargins left="0.75" right="0.75" top="1" bottom="1" header="0.5" footer="0.5"/>
  <pageSetup paperSize="9" scale="3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topLeftCell="A26" workbookViewId="0">
      <selection activeCell="U57" sqref="U5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81" workbookViewId="0">
      <selection activeCell="AD47" sqref="AD4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M74" sqref="M74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2024-08-15T06:44:59Z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246C777FB75E4F82926321A49776091C_13</vt:lpwstr>
  </property>
  <property fmtid="{D5CDD505-2E9C-101B-9397-08002B2CF9AE}" pid="3" name="KSOProductBuildVer">
    <vt:lpwstr>2052-12.1.0.17827</vt:lpwstr>
  </property>
</Properties>
</file>