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2021年6月22日滴滴封闭会议\"/>
    </mc:Choice>
  </mc:AlternateContent>
  <xr:revisionPtr revIDLastSave="0" documentId="13_ncr:1_{91F7A124-6345-48C3-BEAE-D899449535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31" i="3" l="1"/>
  <c r="H32" i="3"/>
  <c r="H15" i="2"/>
  <c r="H14" i="2"/>
  <c r="F25" i="3"/>
  <c r="H26" i="3"/>
  <c r="G18" i="2"/>
  <c r="I36" i="2"/>
  <c r="I35" i="2"/>
  <c r="I34" i="2"/>
  <c r="J31" i="2"/>
  <c r="J30" i="2"/>
  <c r="J29" i="2"/>
  <c r="J28" i="2"/>
  <c r="F30" i="2"/>
  <c r="F29" i="2"/>
  <c r="F28" i="2"/>
  <c r="H37" i="2"/>
  <c r="I37" i="2" l="1"/>
  <c r="G53" i="3"/>
  <c r="G54" i="3" s="1"/>
  <c r="G59" i="3" s="1"/>
  <c r="F53" i="3"/>
  <c r="C53" i="3"/>
  <c r="G45" i="3"/>
  <c r="F45" i="3"/>
  <c r="G41" i="3"/>
  <c r="F41" i="3"/>
  <c r="G38" i="3"/>
  <c r="F38" i="3"/>
  <c r="G33" i="3"/>
  <c r="F33" i="3"/>
  <c r="G28" i="3"/>
  <c r="F28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4" i="3" l="1"/>
  <c r="E59" i="3" s="1"/>
  <c r="H27" i="3"/>
  <c r="H15" i="3"/>
  <c r="D53" i="3"/>
  <c r="H47" i="3"/>
  <c r="H48" i="3"/>
  <c r="H49" i="3"/>
  <c r="H50" i="3"/>
  <c r="H51" i="3"/>
  <c r="H52" i="3"/>
  <c r="D45" i="3"/>
  <c r="C45" i="3"/>
  <c r="D41" i="3"/>
  <c r="C41" i="3"/>
  <c r="D38" i="3"/>
  <c r="C38" i="3"/>
  <c r="D33" i="3"/>
  <c r="C33" i="3"/>
  <c r="D28" i="3"/>
  <c r="C28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9" i="3"/>
  <c r="H30" i="3"/>
  <c r="H34" i="3"/>
  <c r="H35" i="3"/>
  <c r="H36" i="3"/>
  <c r="H37" i="3"/>
  <c r="H39" i="3"/>
  <c r="H40" i="3"/>
  <c r="H42" i="3"/>
  <c r="H43" i="3"/>
  <c r="H44" i="3"/>
  <c r="H46" i="3"/>
  <c r="E14" i="3"/>
  <c r="E16" i="3" s="1"/>
  <c r="E17" i="3"/>
  <c r="E21" i="3" s="1"/>
  <c r="E22" i="3"/>
  <c r="E24" i="3" s="1"/>
  <c r="E25" i="3"/>
  <c r="E28" i="3" s="1"/>
  <c r="E29" i="3"/>
  <c r="E33" i="3" s="1"/>
  <c r="E34" i="3"/>
  <c r="E38" i="3" s="1"/>
  <c r="E39" i="3"/>
  <c r="E41" i="3" s="1"/>
  <c r="E42" i="3"/>
  <c r="E45" i="3" s="1"/>
  <c r="E46" i="3"/>
  <c r="E53" i="3" s="1"/>
  <c r="H28" i="3" l="1"/>
  <c r="H53" i="3"/>
  <c r="C54" i="3"/>
  <c r="H24" i="3"/>
  <c r="H13" i="3"/>
  <c r="D54" i="3"/>
  <c r="E54" i="3"/>
  <c r="A59" i="3" s="1"/>
  <c r="H45" i="3"/>
  <c r="H21" i="3"/>
  <c r="H41" i="3"/>
  <c r="H38" i="3"/>
  <c r="H33" i="3"/>
  <c r="I18" i="2"/>
  <c r="G21" i="2" s="1"/>
  <c r="H18" i="2"/>
  <c r="B21" i="2" s="1"/>
  <c r="H54" i="3" l="1"/>
  <c r="C59" i="3" s="1"/>
  <c r="I59" i="3" s="1"/>
  <c r="K21" i="2"/>
</calcChain>
</file>

<file path=xl/sharedStrings.xml><?xml version="1.0" encoding="utf-8"?>
<sst xmlns="http://schemas.openxmlformats.org/spreadsheetml/2006/main" count="130" uniqueCount="113">
  <si>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</si>
  <si>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</si>
  <si>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</si>
  <si>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</si>
  <si>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</si>
  <si>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</si>
  <si>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</si>
  <si>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</si>
  <si>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</si>
  <si>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</si>
  <si>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</si>
  <si>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</si>
  <si>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</si>
  <si>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</si>
  <si>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</si>
  <si>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</si>
  <si>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</si>
  <si>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</si>
  <si>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</si>
  <si>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</si>
  <si>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</si>
  <si>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</si>
  <si>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</si>
  <si>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</si>
  <si>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</si>
  <si>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</si>
  <si>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</si>
  <si>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</si>
  <si>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</si>
  <si>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</si>
  <si>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</si>
  <si>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</si>
  <si>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</si>
  <si>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</si>
  <si>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</si>
  <si>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</si>
  <si>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</si>
  <si>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</si>
  <si>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</si>
  <si>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</si>
  <si>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</si>
  <si>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</si>
  <si>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</si>
  <si>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</si>
  <si>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</si>
  <si>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</si>
  <si>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</si>
  <si>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</si>
  <si>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</si>
  <si>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</si>
  <si>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</si>
  <si>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</si>
  <si>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</si>
  <si>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</si>
  <si>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</si>
  <si>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</si>
  <si>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</si>
  <si>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</si>
  <si>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</si>
  <si>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</si>
  <si>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</si>
  <si>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</si>
  <si>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</si>
  <si>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</si>
  <si>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</si>
  <si>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</si>
  <si>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</si>
  <si>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</si>
  <si>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</si>
  <si>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</si>
  <si>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</si>
  <si>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</si>
  <si>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</si>
  <si>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</si>
  <si>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</si>
  <si>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</si>
  <si>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</si>
  <si>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</si>
  <si>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</si>
  <si>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</si>
  <si>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</si>
  <si>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</si>
  <si>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</si>
  <si>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</si>
  <si>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</si>
  <si>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</si>
  <si>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</si>
  <si>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</si>
  <si>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项目经理</t>
    <phoneticPr fontId="1" type="noConversion"/>
  </si>
  <si>
    <t>业务6组</t>
    <phoneticPr fontId="1" type="noConversion"/>
  </si>
  <si>
    <t>天津-北京高铁</t>
    <phoneticPr fontId="1" type="noConversion"/>
  </si>
  <si>
    <t>团号：HMEA-210522-BDD299</t>
    <phoneticPr fontId="1" type="noConversion"/>
  </si>
  <si>
    <t>快递费用</t>
    <phoneticPr fontId="1" type="noConversion"/>
  </si>
  <si>
    <t>闪送费用</t>
    <phoneticPr fontId="1" type="noConversion"/>
  </si>
  <si>
    <t>打印纸</t>
    <phoneticPr fontId="1" type="noConversion"/>
  </si>
  <si>
    <t>打印机租赁</t>
    <phoneticPr fontId="1" type="noConversion"/>
  </si>
  <si>
    <t>5月22-24日</t>
    <phoneticPr fontId="1" type="noConversion"/>
  </si>
  <si>
    <t>22-24日酒店-家往返</t>
    <phoneticPr fontId="1" type="noConversion"/>
  </si>
  <si>
    <t>5月22日餐费安黎欢，仲岚
31+16.8+76.5+21</t>
    <phoneticPr fontId="1" type="noConversion"/>
  </si>
  <si>
    <t>北京</t>
    <phoneticPr fontId="1" type="noConversion"/>
  </si>
  <si>
    <t>5月24日餐费安黎欢、仲岚</t>
    <phoneticPr fontId="1" type="noConversion"/>
  </si>
  <si>
    <t>5月23日餐费安黎欢、仲岚
37.92+166</t>
    <phoneticPr fontId="1" type="noConversion"/>
  </si>
  <si>
    <t>5月22-23日</t>
    <phoneticPr fontId="1" type="noConversion"/>
  </si>
  <si>
    <t>邵恬恬</t>
    <phoneticPr fontId="1" type="noConversion"/>
  </si>
  <si>
    <t>杜嵩岩</t>
    <phoneticPr fontId="1" type="noConversion"/>
  </si>
  <si>
    <t>郭士辉</t>
    <phoneticPr fontId="1" type="noConversion"/>
  </si>
  <si>
    <t>外置光驱</t>
    <phoneticPr fontId="1" type="noConversion"/>
  </si>
  <si>
    <t>矿泉水费用</t>
    <phoneticPr fontId="1" type="noConversion"/>
  </si>
  <si>
    <t>打印店费用</t>
    <phoneticPr fontId="1" type="noConversion"/>
  </si>
  <si>
    <t>客户金曦房费</t>
    <phoneticPr fontId="1" type="noConversion"/>
  </si>
  <si>
    <t>客户餐费</t>
    <phoneticPr fontId="1" type="noConversion"/>
  </si>
  <si>
    <t>29日接送客户交通费</t>
    <phoneticPr fontId="1" type="noConversion"/>
  </si>
  <si>
    <t>边城东（付给邵恬恬）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</si>
</sst>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58" fontId="11" fillId="2" borderId="1" xfId="1" applyNumberFormat="1" applyFont="1" applyFill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58" fontId="11" fillId="2" borderId="1" xfId="1" applyNumberFormat="1" applyFont="1" applyFill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22" zoomScaleNormal="100" workbookViewId="0">
      <selection activeCell="I31" sqref="I3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4" t="s">
        <v>73</v>
      </c>
      <c r="D2" s="54"/>
      <c r="E2" s="54"/>
      <c r="F2" s="54"/>
      <c r="G2" s="54"/>
      <c r="H2" s="54"/>
      <c r="I2" s="38"/>
      <c r="J2" s="38"/>
      <c r="K2" s="38"/>
      <c r="L2" s="38"/>
    </row>
    <row r="4" spans="1:12" ht="21" customHeight="1" x14ac:dyDescent="0.25">
      <c r="H4" s="83" t="s">
        <v>91</v>
      </c>
      <c r="I4" s="83"/>
      <c r="J4" s="83" t="s">
        <v>78</v>
      </c>
    </row>
    <row r="5" spans="1:12" ht="21" customHeight="1" x14ac:dyDescent="0.25">
      <c r="H5" s="84"/>
      <c r="I5" s="84"/>
      <c r="J5" s="84"/>
    </row>
    <row r="6" spans="1:12" ht="21" customHeight="1" x14ac:dyDescent="0.25">
      <c r="A6" s="58" t="s">
        <v>45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 x14ac:dyDescent="0.25">
      <c r="A7" s="58"/>
      <c r="B7" s="5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55"/>
    </row>
    <row r="8" spans="1:12" ht="21" customHeight="1" x14ac:dyDescent="0.25">
      <c r="A8" s="60">
        <v>1</v>
      </c>
      <c r="B8" s="59" t="s">
        <v>2</v>
      </c>
      <c r="C8" s="61">
        <v>0</v>
      </c>
      <c r="D8" s="62"/>
      <c r="E8" s="61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88" t="s">
        <v>72</v>
      </c>
    </row>
    <row r="9" spans="1:12" ht="21" customHeight="1" x14ac:dyDescent="0.25">
      <c r="A9" s="60"/>
      <c r="B9" s="59"/>
      <c r="C9" s="61"/>
      <c r="D9" s="62"/>
      <c r="E9" s="61"/>
      <c r="F9" s="36">
        <v>0</v>
      </c>
      <c r="G9" s="36">
        <v>0</v>
      </c>
      <c r="H9" s="36">
        <f t="shared" si="0"/>
        <v>0</v>
      </c>
      <c r="I9" s="2"/>
      <c r="J9" s="78"/>
    </row>
    <row r="10" spans="1:12" ht="21" customHeight="1" x14ac:dyDescent="0.25">
      <c r="A10" s="60"/>
      <c r="B10" s="59"/>
      <c r="C10" s="61"/>
      <c r="D10" s="62"/>
      <c r="E10" s="61"/>
      <c r="F10" s="36">
        <v>0</v>
      </c>
      <c r="G10" s="36">
        <v>0</v>
      </c>
      <c r="H10" s="36">
        <f t="shared" si="0"/>
        <v>0</v>
      </c>
      <c r="I10" s="2"/>
      <c r="J10" s="78"/>
    </row>
    <row r="11" spans="1:12" ht="21" customHeight="1" x14ac:dyDescent="0.25">
      <c r="A11" s="60"/>
      <c r="B11" s="59"/>
      <c r="C11" s="61"/>
      <c r="D11" s="62"/>
      <c r="E11" s="61"/>
      <c r="F11" s="36">
        <v>0</v>
      </c>
      <c r="G11" s="36">
        <v>0</v>
      </c>
      <c r="H11" s="36">
        <f t="shared" si="0"/>
        <v>0</v>
      </c>
      <c r="I11" s="2"/>
      <c r="J11" s="78"/>
    </row>
    <row r="12" spans="1:12" ht="21" customHeight="1" x14ac:dyDescent="0.25">
      <c r="A12" s="60"/>
      <c r="B12" s="59"/>
      <c r="C12" s="61"/>
      <c r="D12" s="62"/>
      <c r="E12" s="61"/>
      <c r="F12" s="36">
        <v>0</v>
      </c>
      <c r="G12" s="36">
        <v>0</v>
      </c>
      <c r="H12" s="36">
        <f t="shared" si="0"/>
        <v>0</v>
      </c>
      <c r="I12" s="2"/>
      <c r="J12" s="78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9"/>
    </row>
    <row r="14" spans="1:12" ht="21" customHeight="1" x14ac:dyDescent="0.25">
      <c r="A14" s="66">
        <v>2</v>
      </c>
      <c r="B14" s="63" t="s">
        <v>48</v>
      </c>
      <c r="C14" s="74">
        <v>0</v>
      </c>
      <c r="D14" s="66"/>
      <c r="E14" s="74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7" t="s">
        <v>64</v>
      </c>
    </row>
    <row r="15" spans="1:12" ht="21" customHeight="1" x14ac:dyDescent="0.25">
      <c r="A15" s="68"/>
      <c r="B15" s="65"/>
      <c r="C15" s="76"/>
      <c r="D15" s="6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78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9"/>
    </row>
    <row r="17" spans="1:10" ht="21" customHeight="1" x14ac:dyDescent="0.25">
      <c r="A17" s="60">
        <v>3</v>
      </c>
      <c r="B17" s="59" t="s">
        <v>50</v>
      </c>
      <c r="C17" s="61">
        <v>0</v>
      </c>
      <c r="D17" s="62"/>
      <c r="E17" s="6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0" t="s">
        <v>65</v>
      </c>
    </row>
    <row r="18" spans="1:10" ht="21" customHeight="1" x14ac:dyDescent="0.25">
      <c r="A18" s="60"/>
      <c r="B18" s="59"/>
      <c r="C18" s="61"/>
      <c r="D18" s="62"/>
      <c r="E18" s="61"/>
      <c r="F18" s="36">
        <v>0</v>
      </c>
      <c r="G18" s="36">
        <v>0</v>
      </c>
      <c r="H18" s="36">
        <f t="shared" si="0"/>
        <v>0</v>
      </c>
      <c r="I18" s="2"/>
      <c r="J18" s="81"/>
    </row>
    <row r="19" spans="1:10" ht="21" customHeight="1" x14ac:dyDescent="0.25">
      <c r="A19" s="60"/>
      <c r="B19" s="59"/>
      <c r="C19" s="61"/>
      <c r="D19" s="62"/>
      <c r="E19" s="61"/>
      <c r="F19" s="36">
        <v>0</v>
      </c>
      <c r="G19" s="36">
        <v>0</v>
      </c>
      <c r="H19" s="36">
        <f t="shared" si="0"/>
        <v>0</v>
      </c>
      <c r="I19" s="2"/>
      <c r="J19" s="81"/>
    </row>
    <row r="20" spans="1:10" ht="21" customHeight="1" x14ac:dyDescent="0.25">
      <c r="A20" s="60"/>
      <c r="B20" s="59"/>
      <c r="C20" s="61"/>
      <c r="D20" s="62"/>
      <c r="E20" s="61"/>
      <c r="F20" s="36">
        <v>0</v>
      </c>
      <c r="G20" s="36">
        <v>0</v>
      </c>
      <c r="H20" s="36">
        <f t="shared" si="0"/>
        <v>0</v>
      </c>
      <c r="I20" s="2"/>
      <c r="J20" s="81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2"/>
    </row>
    <row r="22" spans="1:10" ht="21" customHeight="1" x14ac:dyDescent="0.25">
      <c r="A22" s="60">
        <v>4</v>
      </c>
      <c r="B22" s="59" t="s">
        <v>4</v>
      </c>
      <c r="C22" s="61">
        <v>0</v>
      </c>
      <c r="D22" s="62"/>
      <c r="E22" s="6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0" t="s">
        <v>66</v>
      </c>
    </row>
    <row r="23" spans="1:10" ht="21" customHeight="1" x14ac:dyDescent="0.25">
      <c r="A23" s="60"/>
      <c r="B23" s="59"/>
      <c r="C23" s="61"/>
      <c r="D23" s="62"/>
      <c r="E23" s="61"/>
      <c r="F23" s="36">
        <v>0</v>
      </c>
      <c r="G23" s="36">
        <v>0</v>
      </c>
      <c r="H23" s="36">
        <f t="shared" si="0"/>
        <v>0</v>
      </c>
      <c r="I23" s="2"/>
      <c r="J23" s="81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2"/>
    </row>
    <row r="25" spans="1:10" ht="21" customHeight="1" x14ac:dyDescent="0.25">
      <c r="A25" s="66">
        <v>5</v>
      </c>
      <c r="B25" s="63" t="s">
        <v>53</v>
      </c>
      <c r="C25" s="74">
        <v>0</v>
      </c>
      <c r="D25" s="66"/>
      <c r="E25" s="74">
        <f t="shared" si="2"/>
        <v>0</v>
      </c>
      <c r="F25" s="36">
        <f>108.18+45.6+49.6</f>
        <v>203.38</v>
      </c>
      <c r="G25" s="36">
        <v>0</v>
      </c>
      <c r="H25" s="36">
        <f t="shared" si="0"/>
        <v>203.38</v>
      </c>
      <c r="I25" s="2" t="s">
        <v>107</v>
      </c>
      <c r="J25" s="77" t="s">
        <v>67</v>
      </c>
    </row>
    <row r="26" spans="1:10" ht="21" customHeight="1" x14ac:dyDescent="0.25">
      <c r="A26" s="67"/>
      <c r="B26" s="64"/>
      <c r="C26" s="75"/>
      <c r="D26" s="67"/>
      <c r="E26" s="75"/>
      <c r="F26" s="51">
        <v>199</v>
      </c>
      <c r="G26" s="51">
        <v>0</v>
      </c>
      <c r="H26" s="51">
        <f t="shared" si="0"/>
        <v>199</v>
      </c>
      <c r="I26" s="2" t="s">
        <v>106</v>
      </c>
      <c r="J26" s="78"/>
    </row>
    <row r="27" spans="1:10" ht="21" customHeight="1" x14ac:dyDescent="0.25">
      <c r="A27" s="68"/>
      <c r="B27" s="65"/>
      <c r="C27" s="76"/>
      <c r="D27" s="68"/>
      <c r="E27" s="76"/>
      <c r="F27" s="36">
        <v>0</v>
      </c>
      <c r="G27" s="36">
        <v>76.5</v>
      </c>
      <c r="H27" s="36">
        <f t="shared" ref="H27" si="8">F27+G27</f>
        <v>76.5</v>
      </c>
      <c r="I27" s="2" t="s">
        <v>94</v>
      </c>
      <c r="J27" s="78"/>
    </row>
    <row r="28" spans="1:10" s="31" customFormat="1" ht="21" customHeight="1" x14ac:dyDescent="0.25">
      <c r="A28" s="34"/>
      <c r="B28" s="30" t="s">
        <v>58</v>
      </c>
      <c r="C28" s="37">
        <f>SUM(C25)</f>
        <v>0</v>
      </c>
      <c r="D28" s="37">
        <f t="shared" ref="D28:E28" si="9">SUM(D25)</f>
        <v>0</v>
      </c>
      <c r="E28" s="37">
        <f t="shared" si="9"/>
        <v>0</v>
      </c>
      <c r="F28" s="37">
        <f>SUM(F25:F27)</f>
        <v>402.38</v>
      </c>
      <c r="G28" s="37">
        <f>SUM(G25:G27)</f>
        <v>76.5</v>
      </c>
      <c r="H28" s="37">
        <f t="shared" ref="H28" si="10">SUM(H25:H27)</f>
        <v>478.88</v>
      </c>
      <c r="I28" s="35"/>
      <c r="J28" s="79"/>
    </row>
    <row r="29" spans="1:10" ht="21" customHeight="1" x14ac:dyDescent="0.25">
      <c r="A29" s="60">
        <v>6</v>
      </c>
      <c r="B29" s="59" t="s">
        <v>54</v>
      </c>
      <c r="C29" s="61">
        <v>0</v>
      </c>
      <c r="D29" s="62"/>
      <c r="E29" s="61">
        <f t="shared" si="2"/>
        <v>0</v>
      </c>
      <c r="F29" s="36">
        <v>500</v>
      </c>
      <c r="G29" s="36">
        <v>0</v>
      </c>
      <c r="H29" s="36">
        <f t="shared" si="0"/>
        <v>500</v>
      </c>
      <c r="I29" s="2" t="s">
        <v>103</v>
      </c>
      <c r="J29" s="77" t="s">
        <v>68</v>
      </c>
    </row>
    <row r="30" spans="1:10" ht="21" customHeight="1" x14ac:dyDescent="0.25">
      <c r="A30" s="60"/>
      <c r="B30" s="59"/>
      <c r="C30" s="61"/>
      <c r="D30" s="62"/>
      <c r="E30" s="61"/>
      <c r="F30" s="36">
        <v>500</v>
      </c>
      <c r="G30" s="36">
        <v>0</v>
      </c>
      <c r="H30" s="36">
        <f t="shared" si="0"/>
        <v>500</v>
      </c>
      <c r="I30" s="2" t="s">
        <v>112</v>
      </c>
      <c r="J30" s="81"/>
    </row>
    <row r="31" spans="1:10" ht="21" customHeight="1" x14ac:dyDescent="0.25">
      <c r="A31" s="60"/>
      <c r="B31" s="59"/>
      <c r="C31" s="61"/>
      <c r="D31" s="62"/>
      <c r="E31" s="61"/>
      <c r="F31" s="52">
        <v>400</v>
      </c>
      <c r="G31" s="52">
        <v>0</v>
      </c>
      <c r="H31" s="52">
        <f t="shared" ref="H31:H32" si="11">F31+G31</f>
        <v>400</v>
      </c>
      <c r="I31" s="2" t="s">
        <v>104</v>
      </c>
      <c r="J31" s="81"/>
    </row>
    <row r="32" spans="1:10" ht="21" customHeight="1" x14ac:dyDescent="0.25">
      <c r="A32" s="60"/>
      <c r="B32" s="59"/>
      <c r="C32" s="61"/>
      <c r="D32" s="62"/>
      <c r="E32" s="61"/>
      <c r="F32" s="52">
        <v>400</v>
      </c>
      <c r="G32" s="52">
        <v>0</v>
      </c>
      <c r="H32" s="52">
        <f t="shared" si="11"/>
        <v>400</v>
      </c>
      <c r="I32" s="2" t="s">
        <v>105</v>
      </c>
      <c r="J32" s="81"/>
    </row>
    <row r="33" spans="1:10" s="31" customFormat="1" ht="21" customHeight="1" x14ac:dyDescent="0.25">
      <c r="A33" s="34"/>
      <c r="B33" s="30" t="s">
        <v>59</v>
      </c>
      <c r="C33" s="37">
        <f>SUM(C29)</f>
        <v>0</v>
      </c>
      <c r="D33" s="37">
        <f t="shared" ref="D33:E33" si="12">SUM(D29)</f>
        <v>0</v>
      </c>
      <c r="E33" s="37">
        <f t="shared" si="12"/>
        <v>0</v>
      </c>
      <c r="F33" s="37">
        <f>SUM(F29:F32)</f>
        <v>1800</v>
      </c>
      <c r="G33" s="37">
        <f t="shared" ref="G33" si="13">SUM(G29:G32)</f>
        <v>0</v>
      </c>
      <c r="H33" s="37">
        <f>SUM(H29:H32)</f>
        <v>1800</v>
      </c>
      <c r="I33" s="35"/>
      <c r="J33" s="82"/>
    </row>
    <row r="34" spans="1:10" ht="21" customHeight="1" x14ac:dyDescent="0.25">
      <c r="A34" s="60">
        <v>7</v>
      </c>
      <c r="B34" s="59" t="s">
        <v>55</v>
      </c>
      <c r="C34" s="61">
        <v>0</v>
      </c>
      <c r="D34" s="62"/>
      <c r="E34" s="61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5"/>
    </row>
    <row r="35" spans="1:10" ht="21" customHeight="1" x14ac:dyDescent="0.25">
      <c r="A35" s="60"/>
      <c r="B35" s="59"/>
      <c r="C35" s="61"/>
      <c r="D35" s="62"/>
      <c r="E35" s="61"/>
      <c r="F35" s="36">
        <v>0</v>
      </c>
      <c r="G35" s="36">
        <v>0</v>
      </c>
      <c r="H35" s="36">
        <f t="shared" si="0"/>
        <v>0</v>
      </c>
      <c r="I35" s="2"/>
      <c r="J35" s="86"/>
    </row>
    <row r="36" spans="1:10" ht="21" customHeight="1" x14ac:dyDescent="0.25">
      <c r="A36" s="60"/>
      <c r="B36" s="59"/>
      <c r="C36" s="61"/>
      <c r="D36" s="62"/>
      <c r="E36" s="61"/>
      <c r="F36" s="36">
        <v>0</v>
      </c>
      <c r="G36" s="36">
        <v>0</v>
      </c>
      <c r="H36" s="36">
        <f t="shared" si="0"/>
        <v>0</v>
      </c>
      <c r="I36" s="2"/>
      <c r="J36" s="86"/>
    </row>
    <row r="37" spans="1:10" ht="21" customHeight="1" x14ac:dyDescent="0.25">
      <c r="A37" s="60"/>
      <c r="B37" s="59"/>
      <c r="C37" s="61"/>
      <c r="D37" s="62"/>
      <c r="E37" s="61"/>
      <c r="F37" s="36">
        <v>0</v>
      </c>
      <c r="G37" s="36">
        <v>0</v>
      </c>
      <c r="H37" s="36">
        <f t="shared" si="0"/>
        <v>0</v>
      </c>
      <c r="I37" s="2"/>
      <c r="J37" s="86"/>
    </row>
    <row r="38" spans="1:10" s="31" customFormat="1" ht="21" customHeight="1" x14ac:dyDescent="0.25">
      <c r="A38" s="34"/>
      <c r="B38" s="30" t="s">
        <v>60</v>
      </c>
      <c r="C38" s="37">
        <f>SUM(C34)</f>
        <v>0</v>
      </c>
      <c r="D38" s="37">
        <f t="shared" ref="D38:E38" si="14">SUM(D34)</f>
        <v>0</v>
      </c>
      <c r="E38" s="37">
        <f t="shared" si="14"/>
        <v>0</v>
      </c>
      <c r="F38" s="37">
        <f>SUM(F34:F37)</f>
        <v>0</v>
      </c>
      <c r="G38" s="37">
        <f t="shared" ref="G38:H38" si="15">SUM(G34:G37)</f>
        <v>0</v>
      </c>
      <c r="H38" s="37">
        <f t="shared" si="15"/>
        <v>0</v>
      </c>
      <c r="I38" s="35"/>
      <c r="J38" s="87"/>
    </row>
    <row r="39" spans="1:10" ht="21" customHeight="1" x14ac:dyDescent="0.25">
      <c r="A39" s="60">
        <v>8</v>
      </c>
      <c r="B39" s="59" t="s">
        <v>3</v>
      </c>
      <c r="C39" s="61">
        <v>0</v>
      </c>
      <c r="D39" s="62"/>
      <c r="E39" s="61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0" t="s">
        <v>69</v>
      </c>
    </row>
    <row r="40" spans="1:10" ht="21" customHeight="1" x14ac:dyDescent="0.25">
      <c r="A40" s="60"/>
      <c r="B40" s="59"/>
      <c r="C40" s="61"/>
      <c r="D40" s="62"/>
      <c r="E40" s="61"/>
      <c r="F40" s="36">
        <v>0</v>
      </c>
      <c r="G40" s="36">
        <v>0</v>
      </c>
      <c r="H40" s="36">
        <f t="shared" si="0"/>
        <v>0</v>
      </c>
      <c r="I40" s="2"/>
      <c r="J40" s="81"/>
    </row>
    <row r="41" spans="1:10" s="31" customFormat="1" ht="21" customHeight="1" x14ac:dyDescent="0.25">
      <c r="A41" s="34"/>
      <c r="B41" s="30" t="s">
        <v>56</v>
      </c>
      <c r="C41" s="37">
        <f>SUM(C39)</f>
        <v>0</v>
      </c>
      <c r="D41" s="37">
        <f t="shared" ref="D41:E41" si="16">SUM(D39)</f>
        <v>0</v>
      </c>
      <c r="E41" s="37">
        <f t="shared" si="16"/>
        <v>0</v>
      </c>
      <c r="F41" s="37">
        <f>SUM(F39:F40)</f>
        <v>0</v>
      </c>
      <c r="G41" s="37">
        <f t="shared" ref="G41:H41" si="17">SUM(G39:G40)</f>
        <v>0</v>
      </c>
      <c r="H41" s="37">
        <f t="shared" si="17"/>
        <v>0</v>
      </c>
      <c r="I41" s="35"/>
      <c r="J41" s="82"/>
    </row>
    <row r="42" spans="1:10" ht="21" customHeight="1" x14ac:dyDescent="0.25">
      <c r="A42" s="60">
        <v>9</v>
      </c>
      <c r="B42" s="59" t="s">
        <v>57</v>
      </c>
      <c r="C42" s="61">
        <v>0</v>
      </c>
      <c r="D42" s="62"/>
      <c r="E42" s="61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77" t="s">
        <v>70</v>
      </c>
    </row>
    <row r="43" spans="1:10" ht="21" customHeight="1" x14ac:dyDescent="0.25">
      <c r="A43" s="60"/>
      <c r="B43" s="59"/>
      <c r="C43" s="61"/>
      <c r="D43" s="62"/>
      <c r="E43" s="61"/>
      <c r="F43" s="36">
        <v>0</v>
      </c>
      <c r="G43" s="36">
        <v>0</v>
      </c>
      <c r="H43" s="36">
        <f t="shared" si="0"/>
        <v>0</v>
      </c>
      <c r="I43" s="2"/>
      <c r="J43" s="78"/>
    </row>
    <row r="44" spans="1:10" ht="21" customHeight="1" x14ac:dyDescent="0.25">
      <c r="A44" s="60"/>
      <c r="B44" s="59"/>
      <c r="C44" s="61"/>
      <c r="D44" s="62"/>
      <c r="E44" s="61"/>
      <c r="F44" s="36">
        <v>0</v>
      </c>
      <c r="G44" s="36">
        <v>0</v>
      </c>
      <c r="H44" s="36">
        <f t="shared" si="0"/>
        <v>0</v>
      </c>
      <c r="I44" s="2"/>
      <c r="J44" s="78"/>
    </row>
    <row r="45" spans="1:10" s="31" customFormat="1" ht="21" customHeight="1" x14ac:dyDescent="0.25">
      <c r="A45" s="34"/>
      <c r="B45" s="30" t="s">
        <v>61</v>
      </c>
      <c r="C45" s="37">
        <f>SUM(C42)</f>
        <v>0</v>
      </c>
      <c r="D45" s="37">
        <f t="shared" ref="D45:E45" si="18">SUM(D42)</f>
        <v>0</v>
      </c>
      <c r="E45" s="37">
        <f t="shared" si="18"/>
        <v>0</v>
      </c>
      <c r="F45" s="37">
        <f>SUM(F42:F44)</f>
        <v>0</v>
      </c>
      <c r="G45" s="37">
        <f t="shared" ref="G45:H45" si="19">SUM(G42:G44)</f>
        <v>0</v>
      </c>
      <c r="H45" s="37">
        <f t="shared" si="19"/>
        <v>0</v>
      </c>
      <c r="I45" s="35"/>
      <c r="J45" s="79"/>
    </row>
    <row r="46" spans="1:10" ht="21" customHeight="1" x14ac:dyDescent="0.25">
      <c r="A46" s="66">
        <v>10</v>
      </c>
      <c r="B46" s="59" t="s">
        <v>5</v>
      </c>
      <c r="C46" s="61">
        <v>0</v>
      </c>
      <c r="D46" s="62"/>
      <c r="E46" s="61">
        <f t="shared" si="2"/>
        <v>0</v>
      </c>
      <c r="F46" s="36">
        <v>32.299999999999997</v>
      </c>
      <c r="G46" s="36">
        <v>0</v>
      </c>
      <c r="H46" s="36">
        <f t="shared" si="0"/>
        <v>32.299999999999997</v>
      </c>
      <c r="I46" s="2" t="s">
        <v>92</v>
      </c>
      <c r="J46" s="85"/>
    </row>
    <row r="47" spans="1:10" ht="21" customHeight="1" x14ac:dyDescent="0.25">
      <c r="A47" s="67"/>
      <c r="B47" s="59"/>
      <c r="C47" s="61"/>
      <c r="D47" s="62"/>
      <c r="E47" s="61"/>
      <c r="F47" s="36">
        <v>40</v>
      </c>
      <c r="G47" s="36">
        <v>0</v>
      </c>
      <c r="H47" s="36">
        <f t="shared" ref="H47:H52" si="20">F47+G47</f>
        <v>40</v>
      </c>
      <c r="I47" s="2" t="s">
        <v>93</v>
      </c>
      <c r="J47" s="86"/>
    </row>
    <row r="48" spans="1:10" ht="21" customHeight="1" x14ac:dyDescent="0.25">
      <c r="A48" s="67"/>
      <c r="B48" s="59"/>
      <c r="C48" s="61"/>
      <c r="D48" s="62"/>
      <c r="E48" s="61"/>
      <c r="F48" s="36">
        <v>770</v>
      </c>
      <c r="G48" s="36">
        <v>0</v>
      </c>
      <c r="H48" s="36">
        <f t="shared" si="20"/>
        <v>770</v>
      </c>
      <c r="I48" s="2" t="s">
        <v>95</v>
      </c>
      <c r="J48" s="86"/>
    </row>
    <row r="49" spans="1:10" ht="21" customHeight="1" x14ac:dyDescent="0.25">
      <c r="A49" s="67"/>
      <c r="B49" s="59"/>
      <c r="C49" s="61"/>
      <c r="D49" s="62"/>
      <c r="E49" s="61"/>
      <c r="F49" s="36">
        <v>170</v>
      </c>
      <c r="G49" s="36">
        <v>0</v>
      </c>
      <c r="H49" s="36">
        <f t="shared" si="20"/>
        <v>170</v>
      </c>
      <c r="I49" s="2" t="s">
        <v>108</v>
      </c>
      <c r="J49" s="86"/>
    </row>
    <row r="50" spans="1:10" ht="21" customHeight="1" x14ac:dyDescent="0.25">
      <c r="A50" s="67"/>
      <c r="B50" s="59"/>
      <c r="C50" s="61"/>
      <c r="D50" s="62"/>
      <c r="E50" s="61"/>
      <c r="F50" s="36">
        <v>406</v>
      </c>
      <c r="G50" s="36">
        <v>0</v>
      </c>
      <c r="H50" s="36">
        <f t="shared" si="20"/>
        <v>406</v>
      </c>
      <c r="I50" s="2" t="s">
        <v>109</v>
      </c>
      <c r="J50" s="86"/>
    </row>
    <row r="51" spans="1:10" ht="21" customHeight="1" x14ac:dyDescent="0.25">
      <c r="A51" s="67"/>
      <c r="B51" s="59"/>
      <c r="C51" s="61"/>
      <c r="D51" s="62"/>
      <c r="E51" s="61"/>
      <c r="F51" s="36">
        <v>0</v>
      </c>
      <c r="G51" s="36">
        <v>45</v>
      </c>
      <c r="H51" s="36">
        <f t="shared" si="20"/>
        <v>45</v>
      </c>
      <c r="I51" s="2" t="s">
        <v>110</v>
      </c>
      <c r="J51" s="86"/>
    </row>
    <row r="52" spans="1:10" ht="21" customHeight="1" x14ac:dyDescent="0.25">
      <c r="A52" s="68"/>
      <c r="B52" s="59"/>
      <c r="C52" s="61"/>
      <c r="D52" s="62"/>
      <c r="E52" s="61"/>
      <c r="F52" s="36">
        <v>441.99</v>
      </c>
      <c r="G52" s="36">
        <v>0</v>
      </c>
      <c r="H52" s="36">
        <f t="shared" si="20"/>
        <v>441.99</v>
      </c>
      <c r="I52" s="2" t="s">
        <v>111</v>
      </c>
      <c r="J52" s="86"/>
    </row>
    <row r="53" spans="1:10" s="31" customFormat="1" ht="21" customHeight="1" x14ac:dyDescent="0.25">
      <c r="A53" s="34"/>
      <c r="B53" s="30" t="s">
        <v>62</v>
      </c>
      <c r="C53" s="37">
        <f>SUM(C46)</f>
        <v>0</v>
      </c>
      <c r="D53" s="37">
        <f t="shared" ref="D53:E53" si="21">SUM(D46)</f>
        <v>0</v>
      </c>
      <c r="E53" s="37">
        <f t="shared" si="21"/>
        <v>0</v>
      </c>
      <c r="F53" s="37">
        <f>SUM(F46:F52)</f>
        <v>1860.29</v>
      </c>
      <c r="G53" s="37">
        <f t="shared" ref="G53:H53" si="22">SUM(G46:G52)</f>
        <v>45</v>
      </c>
      <c r="H53" s="37">
        <f t="shared" si="22"/>
        <v>1905.29</v>
      </c>
      <c r="I53" s="35"/>
      <c r="J53" s="87"/>
    </row>
    <row r="54" spans="1:10" ht="21" customHeight="1" x14ac:dyDescent="0.25">
      <c r="A54" s="34"/>
      <c r="B54" s="30" t="s">
        <v>63</v>
      </c>
      <c r="C54" s="37">
        <f>SUM(C53,C45,C41,C38,C33,C28,C24,C21,C16,C13)</f>
        <v>0</v>
      </c>
      <c r="D54" s="37">
        <f t="shared" ref="D54:H54" si="23">SUM(D53,D45,D41,D38,D33,D28,D24,D21,D16,D13)</f>
        <v>0</v>
      </c>
      <c r="E54" s="37">
        <f t="shared" si="23"/>
        <v>0</v>
      </c>
      <c r="F54" s="37">
        <f t="shared" si="23"/>
        <v>4062.67</v>
      </c>
      <c r="G54" s="37">
        <f t="shared" si="23"/>
        <v>121.5</v>
      </c>
      <c r="H54" s="37">
        <f t="shared" si="23"/>
        <v>4184.17</v>
      </c>
      <c r="I54" s="35"/>
      <c r="J54" s="39"/>
    </row>
    <row r="58" spans="1:10" ht="21" customHeight="1" x14ac:dyDescent="0.25">
      <c r="A58" s="71" t="s">
        <v>12</v>
      </c>
      <c r="B58" s="72"/>
      <c r="C58" s="69" t="s">
        <v>13</v>
      </c>
      <c r="D58" s="69"/>
      <c r="E58" s="69" t="s">
        <v>17</v>
      </c>
      <c r="F58" s="69"/>
      <c r="G58" s="69" t="s">
        <v>18</v>
      </c>
      <c r="H58" s="69"/>
      <c r="I58" s="32" t="s">
        <v>14</v>
      </c>
    </row>
    <row r="59" spans="1:10" ht="21" customHeight="1" x14ac:dyDescent="0.25">
      <c r="A59" s="73">
        <f>E54</f>
        <v>0</v>
      </c>
      <c r="B59" s="70"/>
      <c r="C59" s="70">
        <f>H54</f>
        <v>4184.17</v>
      </c>
      <c r="D59" s="70"/>
      <c r="E59" s="70">
        <f>F54</f>
        <v>4062.67</v>
      </c>
      <c r="F59" s="70"/>
      <c r="G59" s="70">
        <f>G54</f>
        <v>121.5</v>
      </c>
      <c r="H59" s="70"/>
      <c r="I59" s="33">
        <f>A59-C59</f>
        <v>-4184.17</v>
      </c>
    </row>
    <row r="61" spans="1:10" ht="21" customHeight="1" x14ac:dyDescent="0.25">
      <c r="A61" s="40" t="s">
        <v>74</v>
      </c>
      <c r="B61" s="41"/>
      <c r="C61" s="42" t="s">
        <v>75</v>
      </c>
      <c r="D61" s="40"/>
      <c r="E61" s="40" t="s">
        <v>76</v>
      </c>
      <c r="F61" s="40"/>
      <c r="G61" s="40" t="s">
        <v>77</v>
      </c>
      <c r="H61" s="40"/>
      <c r="I61" s="41"/>
    </row>
  </sheetData>
  <mergeCells count="76"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  <mergeCell ref="A14:A15"/>
    <mergeCell ref="B14:B15"/>
    <mergeCell ref="C14:C15"/>
    <mergeCell ref="D14:D15"/>
    <mergeCell ref="E14:E15"/>
    <mergeCell ref="J14:J16"/>
    <mergeCell ref="J39:J41"/>
    <mergeCell ref="J4:J5"/>
    <mergeCell ref="H4:I5"/>
    <mergeCell ref="J46:J53"/>
    <mergeCell ref="J17:J21"/>
    <mergeCell ref="J6:J7"/>
    <mergeCell ref="J8:J13"/>
    <mergeCell ref="J22:J24"/>
    <mergeCell ref="J34:J38"/>
    <mergeCell ref="J42:J45"/>
    <mergeCell ref="J25:J28"/>
    <mergeCell ref="J29:J33"/>
    <mergeCell ref="C17:C20"/>
    <mergeCell ref="E17:E20"/>
    <mergeCell ref="D17:D20"/>
    <mergeCell ref="D22:D23"/>
    <mergeCell ref="C25:C27"/>
    <mergeCell ref="D25:D27"/>
    <mergeCell ref="E25:E27"/>
    <mergeCell ref="C22:C23"/>
    <mergeCell ref="E22:E23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A17:A20"/>
    <mergeCell ref="A22:A23"/>
    <mergeCell ref="A29:A32"/>
    <mergeCell ref="A34:A37"/>
    <mergeCell ref="A39:A40"/>
    <mergeCell ref="A25:A27"/>
    <mergeCell ref="B17:B20"/>
    <mergeCell ref="B22:B23"/>
    <mergeCell ref="B29:B32"/>
    <mergeCell ref="B34:B37"/>
    <mergeCell ref="B39:B40"/>
    <mergeCell ref="B25:B27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G21" sqref="G21:J2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4" t="s">
        <v>71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5" t="s">
        <v>87</v>
      </c>
      <c r="G5" s="105"/>
      <c r="H5" s="46" t="s">
        <v>20</v>
      </c>
      <c r="I5" s="8"/>
      <c r="J5" s="105" t="s">
        <v>88</v>
      </c>
      <c r="K5" s="106"/>
    </row>
    <row r="6" spans="2:11" ht="20.100000000000001" customHeight="1" x14ac:dyDescent="0.25">
      <c r="B6" s="9"/>
      <c r="C6" s="10"/>
      <c r="D6" s="11" t="s">
        <v>21</v>
      </c>
      <c r="E6" s="11"/>
      <c r="F6" s="107" t="s">
        <v>99</v>
      </c>
      <c r="G6" s="107"/>
      <c r="H6" s="11" t="s">
        <v>22</v>
      </c>
      <c r="I6" s="10"/>
      <c r="J6" s="107" t="s">
        <v>89</v>
      </c>
      <c r="K6" s="108"/>
    </row>
    <row r="7" spans="2:11" ht="20.100000000000001" customHeight="1" x14ac:dyDescent="0.25">
      <c r="B7" s="9"/>
      <c r="C7" s="10"/>
      <c r="D7" s="11" t="s">
        <v>23</v>
      </c>
      <c r="E7" s="11"/>
      <c r="F7" s="107" t="s">
        <v>96</v>
      </c>
      <c r="G7" s="107"/>
      <c r="H7" s="11" t="s">
        <v>24</v>
      </c>
      <c r="I7" s="12"/>
      <c r="J7" s="111">
        <v>44342</v>
      </c>
      <c r="K7" s="10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79</v>
      </c>
      <c r="I8" s="49"/>
      <c r="J8" s="91"/>
      <c r="K8" s="92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0" t="s">
        <v>25</v>
      </c>
      <c r="C10" s="101"/>
      <c r="D10" s="16" t="s">
        <v>26</v>
      </c>
      <c r="E10" s="98" t="s">
        <v>27</v>
      </c>
      <c r="F10" s="99"/>
      <c r="G10" s="17" t="s">
        <v>28</v>
      </c>
      <c r="H10" s="18" t="s">
        <v>29</v>
      </c>
      <c r="I10" s="98" t="s">
        <v>30</v>
      </c>
      <c r="J10" s="99"/>
      <c r="K10" s="17" t="s">
        <v>31</v>
      </c>
    </row>
    <row r="11" spans="2:11" ht="20.100000000000001" customHeight="1" x14ac:dyDescent="0.25">
      <c r="B11" s="96">
        <v>1</v>
      </c>
      <c r="C11" s="97"/>
      <c r="D11" s="114" t="s">
        <v>32</v>
      </c>
      <c r="E11" s="96" t="s">
        <v>33</v>
      </c>
      <c r="F11" s="97"/>
      <c r="G11" s="19">
        <v>0</v>
      </c>
      <c r="H11" s="19"/>
      <c r="I11" s="94"/>
      <c r="J11" s="95"/>
      <c r="K11" s="20" t="s">
        <v>90</v>
      </c>
    </row>
    <row r="12" spans="2:11" ht="20.100000000000001" customHeight="1" x14ac:dyDescent="0.25">
      <c r="B12" s="96">
        <v>2</v>
      </c>
      <c r="C12" s="97"/>
      <c r="D12" s="115"/>
      <c r="E12" s="93" t="s">
        <v>35</v>
      </c>
      <c r="F12" s="93"/>
      <c r="G12" s="19">
        <v>0</v>
      </c>
      <c r="H12" s="19">
        <v>396.93</v>
      </c>
      <c r="I12" s="94"/>
      <c r="J12" s="95"/>
      <c r="K12" s="20" t="s">
        <v>97</v>
      </c>
    </row>
    <row r="13" spans="2:11" ht="20.100000000000001" customHeight="1" x14ac:dyDescent="0.25">
      <c r="B13" s="96">
        <v>3</v>
      </c>
      <c r="C13" s="97"/>
      <c r="D13" s="115"/>
      <c r="E13" s="96" t="s">
        <v>36</v>
      </c>
      <c r="F13" s="97"/>
      <c r="G13" s="19">
        <v>0</v>
      </c>
      <c r="H13" s="19"/>
      <c r="I13" s="94"/>
      <c r="J13" s="95"/>
      <c r="K13" s="20" t="s">
        <v>34</v>
      </c>
    </row>
    <row r="14" spans="2:11" ht="26.4" x14ac:dyDescent="0.25">
      <c r="B14" s="96">
        <v>4</v>
      </c>
      <c r="C14" s="97"/>
      <c r="D14" s="115"/>
      <c r="E14" s="96" t="s">
        <v>37</v>
      </c>
      <c r="F14" s="97"/>
      <c r="G14" s="19">
        <v>0</v>
      </c>
      <c r="H14" s="19">
        <f>31+16.8+76.5+21</f>
        <v>145.30000000000001</v>
      </c>
      <c r="I14" s="94"/>
      <c r="J14" s="95"/>
      <c r="K14" s="53" t="s">
        <v>98</v>
      </c>
    </row>
    <row r="15" spans="2:11" ht="26.4" x14ac:dyDescent="0.25">
      <c r="B15" s="96">
        <v>5</v>
      </c>
      <c r="C15" s="97"/>
      <c r="D15" s="115"/>
      <c r="E15" s="96" t="s">
        <v>37</v>
      </c>
      <c r="F15" s="97"/>
      <c r="G15" s="19">
        <v>0</v>
      </c>
      <c r="H15" s="19">
        <f>37.92+166</f>
        <v>203.92000000000002</v>
      </c>
      <c r="I15" s="94">
        <v>25.8</v>
      </c>
      <c r="J15" s="95"/>
      <c r="K15" s="53" t="s">
        <v>101</v>
      </c>
    </row>
    <row r="16" spans="2:11" ht="20.100000000000001" customHeight="1" x14ac:dyDescent="0.25">
      <c r="B16" s="96">
        <v>6</v>
      </c>
      <c r="C16" s="97"/>
      <c r="D16" s="115"/>
      <c r="E16" s="96" t="s">
        <v>37</v>
      </c>
      <c r="F16" s="97"/>
      <c r="G16" s="19">
        <v>0</v>
      </c>
      <c r="H16" s="19">
        <v>45</v>
      </c>
      <c r="I16" s="94"/>
      <c r="J16" s="95"/>
      <c r="K16" s="50" t="s">
        <v>100</v>
      </c>
    </row>
    <row r="17" spans="1:11" ht="20.100000000000001" customHeight="1" x14ac:dyDescent="0.25">
      <c r="B17" s="96">
        <v>7</v>
      </c>
      <c r="C17" s="97"/>
      <c r="D17" s="116"/>
      <c r="E17" s="96" t="s">
        <v>37</v>
      </c>
      <c r="F17" s="97"/>
      <c r="G17" s="19">
        <v>0</v>
      </c>
      <c r="H17" s="19"/>
      <c r="I17" s="94"/>
      <c r="J17" s="95"/>
      <c r="K17" s="50"/>
    </row>
    <row r="18" spans="1:11" ht="20.100000000000001" customHeight="1" x14ac:dyDescent="0.25">
      <c r="B18" s="98" t="s">
        <v>38</v>
      </c>
      <c r="C18" s="102"/>
      <c r="D18" s="102"/>
      <c r="E18" s="102"/>
      <c r="F18" s="99"/>
      <c r="G18" s="21">
        <f>SUM(G11:G17)</f>
        <v>0</v>
      </c>
      <c r="H18" s="21">
        <f>SUM(H11:H17)</f>
        <v>791.15000000000009</v>
      </c>
      <c r="I18" s="103">
        <f>SUM(I11:J17)</f>
        <v>25.8</v>
      </c>
      <c r="J18" s="104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13" t="s">
        <v>29</v>
      </c>
      <c r="C20" s="113"/>
      <c r="D20" s="113"/>
      <c r="E20" s="113"/>
      <c r="F20" s="113"/>
      <c r="G20" s="113" t="s">
        <v>39</v>
      </c>
      <c r="H20" s="113"/>
      <c r="I20" s="113"/>
      <c r="J20" s="113"/>
      <c r="K20" s="17" t="s">
        <v>40</v>
      </c>
    </row>
    <row r="21" spans="1:11" ht="20.100000000000001" customHeight="1" x14ac:dyDescent="0.25">
      <c r="B21" s="112">
        <f>H18</f>
        <v>791.15000000000009</v>
      </c>
      <c r="C21" s="112"/>
      <c r="D21" s="112"/>
      <c r="E21" s="112"/>
      <c r="F21" s="112"/>
      <c r="G21" s="112">
        <f>I18</f>
        <v>25.8</v>
      </c>
      <c r="H21" s="112"/>
      <c r="I21" s="112"/>
      <c r="J21" s="112"/>
      <c r="K21" s="24">
        <f>SUM(B21:J21)</f>
        <v>816.95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41</v>
      </c>
      <c r="C23" s="15"/>
      <c r="D23" s="15"/>
      <c r="E23" s="15"/>
      <c r="F23" s="15" t="s">
        <v>42</v>
      </c>
      <c r="G23" s="15" t="s">
        <v>43</v>
      </c>
      <c r="H23" s="15"/>
      <c r="I23" s="15"/>
      <c r="J23" s="15" t="s">
        <v>44</v>
      </c>
      <c r="K23" s="15"/>
    </row>
    <row r="26" spans="1:11" ht="17.399999999999999" x14ac:dyDescent="0.25">
      <c r="A26" s="54" t="s">
        <v>80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8" spans="1:11" ht="20.100000000000001" customHeight="1" x14ac:dyDescent="0.25">
      <c r="B28" s="7"/>
      <c r="C28" s="8"/>
      <c r="D28" s="46" t="s">
        <v>19</v>
      </c>
      <c r="E28" s="46"/>
      <c r="F28" s="105" t="str">
        <f>F5</f>
        <v>安黎欢</v>
      </c>
      <c r="G28" s="105"/>
      <c r="H28" s="46" t="s">
        <v>20</v>
      </c>
      <c r="I28" s="8"/>
      <c r="J28" s="105" t="str">
        <f>J5</f>
        <v>项目经理</v>
      </c>
      <c r="K28" s="106"/>
    </row>
    <row r="29" spans="1:11" ht="20.100000000000001" customHeight="1" x14ac:dyDescent="0.25">
      <c r="B29" s="9"/>
      <c r="C29" s="10"/>
      <c r="D29" s="11" t="s">
        <v>21</v>
      </c>
      <c r="E29" s="11"/>
      <c r="F29" s="107" t="str">
        <f>F6</f>
        <v>北京</v>
      </c>
      <c r="G29" s="107"/>
      <c r="H29" s="11" t="s">
        <v>22</v>
      </c>
      <c r="I29" s="10"/>
      <c r="J29" s="107" t="str">
        <f>J6</f>
        <v>业务6组</v>
      </c>
      <c r="K29" s="108"/>
    </row>
    <row r="30" spans="1:11" ht="20.100000000000001" customHeight="1" x14ac:dyDescent="0.25">
      <c r="B30" s="9"/>
      <c r="C30" s="10"/>
      <c r="D30" s="11" t="s">
        <v>23</v>
      </c>
      <c r="E30" s="11"/>
      <c r="F30" s="107" t="str">
        <f>F7</f>
        <v>5月22-24日</v>
      </c>
      <c r="G30" s="107"/>
      <c r="H30" s="11" t="s">
        <v>24</v>
      </c>
      <c r="I30" s="12"/>
      <c r="J30" s="107">
        <f>J7</f>
        <v>44342</v>
      </c>
      <c r="K30" s="108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79</v>
      </c>
      <c r="I31" s="49"/>
      <c r="J31" s="91">
        <f>J8</f>
        <v>0</v>
      </c>
      <c r="K31" s="92"/>
    </row>
    <row r="32" spans="1:11" ht="20.100000000000001" customHeight="1" x14ac:dyDescent="0.25"/>
    <row r="33" spans="2:11" ht="20.100000000000001" customHeight="1" x14ac:dyDescent="0.25">
      <c r="B33" s="93"/>
      <c r="C33" s="93"/>
      <c r="D33" s="44" t="s">
        <v>85</v>
      </c>
      <c r="E33" s="93" t="s">
        <v>86</v>
      </c>
      <c r="F33" s="93"/>
      <c r="G33" s="19" t="s">
        <v>84</v>
      </c>
      <c r="H33" s="19" t="s">
        <v>82</v>
      </c>
      <c r="I33" s="110" t="s">
        <v>83</v>
      </c>
      <c r="J33" s="110"/>
      <c r="K33" s="45" t="s">
        <v>81</v>
      </c>
    </row>
    <row r="34" spans="2:11" ht="20.100000000000001" customHeight="1" x14ac:dyDescent="0.25">
      <c r="B34" s="93">
        <v>1</v>
      </c>
      <c r="C34" s="93"/>
      <c r="D34" s="89" t="s">
        <v>99</v>
      </c>
      <c r="E34" s="93" t="s">
        <v>102</v>
      </c>
      <c r="F34" s="93"/>
      <c r="G34" s="19">
        <v>200</v>
      </c>
      <c r="H34" s="19">
        <v>2</v>
      </c>
      <c r="I34" s="94">
        <f>G34*H34</f>
        <v>400</v>
      </c>
      <c r="J34" s="95"/>
      <c r="K34" s="25"/>
    </row>
    <row r="35" spans="2:11" ht="20.100000000000001" customHeight="1" x14ac:dyDescent="0.25">
      <c r="B35" s="93">
        <v>2</v>
      </c>
      <c r="C35" s="93"/>
      <c r="D35" s="90"/>
      <c r="E35" s="109">
        <v>44340</v>
      </c>
      <c r="F35" s="93"/>
      <c r="G35" s="19">
        <v>100</v>
      </c>
      <c r="H35" s="19">
        <v>1</v>
      </c>
      <c r="I35" s="94">
        <f t="shared" ref="I35:I36" si="0">G35*H35</f>
        <v>100</v>
      </c>
      <c r="J35" s="95"/>
      <c r="K35" s="25"/>
    </row>
    <row r="36" spans="2:11" ht="20.100000000000001" customHeight="1" x14ac:dyDescent="0.25">
      <c r="B36" s="93">
        <v>3</v>
      </c>
      <c r="C36" s="93"/>
      <c r="D36" s="43"/>
      <c r="E36" s="93"/>
      <c r="F36" s="93"/>
      <c r="G36" s="19">
        <v>0</v>
      </c>
      <c r="H36" s="19">
        <v>0</v>
      </c>
      <c r="I36" s="94">
        <f t="shared" si="0"/>
        <v>0</v>
      </c>
      <c r="J36" s="95"/>
      <c r="K36" s="25"/>
    </row>
    <row r="37" spans="2:11" ht="20.100000000000001" customHeight="1" x14ac:dyDescent="0.25">
      <c r="B37" s="98" t="s">
        <v>38</v>
      </c>
      <c r="C37" s="102"/>
      <c r="D37" s="102"/>
      <c r="E37" s="102"/>
      <c r="F37" s="99"/>
      <c r="G37" s="21"/>
      <c r="H37" s="21">
        <f>SUM(H19:H36)</f>
        <v>3</v>
      </c>
      <c r="I37" s="103">
        <f>SUM(I34:J36)</f>
        <v>500</v>
      </c>
      <c r="J37" s="104"/>
      <c r="K37" s="22"/>
    </row>
    <row r="38" spans="2:11" ht="20.100000000000001" customHeight="1" x14ac:dyDescent="0.25">
      <c r="B38" s="15" t="s">
        <v>41</v>
      </c>
      <c r="C38" s="15"/>
      <c r="D38" s="15"/>
      <c r="E38" s="15"/>
      <c r="F38" s="15" t="s">
        <v>42</v>
      </c>
      <c r="G38" s="15" t="s">
        <v>43</v>
      </c>
      <c r="H38" s="15"/>
      <c r="I38" s="15"/>
      <c r="J38" s="15" t="s">
        <v>44</v>
      </c>
      <c r="K38" s="15"/>
    </row>
  </sheetData>
  <mergeCells count="62"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D11:D17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I14:J14"/>
    <mergeCell ref="I10:J10"/>
    <mergeCell ref="I11:J11"/>
    <mergeCell ref="I12:J12"/>
    <mergeCell ref="E13:F13"/>
    <mergeCell ref="G21:J21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D34:D35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2021-05-31T09:28:56Z</cp:lastPrinted>
  <dcterms:created xsi:type="dcterms:W3CDTF">2014-04-15T08:52:03Z</dcterms:created>
  <dcterms:modified xsi:type="dcterms:W3CDTF">2021-05-31T09:31:59Z</dcterms:modified>
</cp:coreProperties>
</file>