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<sst xmlns="http://schemas.openxmlformats.org/spreadsheetml/2006/main" count="97">
  <si>
    <t>【借款报销单】</t>
  </si>
  <si>
    <t>团号：KMJB-180509-XLT294</t>
  </si>
  <si>
    <t>会议日期：2018年06月17日-21日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</si>
  <si>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</si>
  <si>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</si>
  <si>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</si>
  <si>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</si>
  <si>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</si>
  <si>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</si>
  <si>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</si>
  <si>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</si>
  <si>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</si>
  <si>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</si>
  <si>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</si>
  <si>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</si>
  <si>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</si>
  <si>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</si>
  <si>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</si>
  <si>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</si>
  <si>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</si>
  <si>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</si>
  <si>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</si>
  <si>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客户购买伴手礼</t>
  </si>
  <si>
    <t>需有客户邮件确认，并抄送合规部。</t>
  </si>
  <si>
    <t>客户使用费用合计</t>
  </si>
  <si>
    <t>活动餐费</t>
  </si>
  <si>
    <t>垫付餐费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</si>
  <si>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</si>
  <si>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</si>
  <si>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</si>
  <si>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</si>
  <si>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</si>
  <si>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</si>
  <si>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</si>
  <si>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</si>
  <si>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</si>
  <si>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</si>
  <si>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</si>
  <si>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</si>
  <si>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</si>
  <si>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</si>
  <si>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司导小费</t>
  </si>
  <si>
    <t>离境税、落地签签证、小费，写清名单,提供收据并补票或交税</t>
  </si>
  <si>
    <t>海关小费</t>
  </si>
  <si>
    <t>境外费用合计</t>
  </si>
  <si>
    <t>其他</t>
  </si>
  <si>
    <t>境内出发及返回交通费</t>
  </si>
  <si>
    <t>境外当地交通费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</si>
  <si>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</si>
  <si>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</si>
  <si>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</si>
  <si>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</si>
  <si>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</si>
  <si>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</si>
  <si>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</si>
  <si>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借款人：曹园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</si>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</sst>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yyyy&quot;年&quot;m&quot;月&quot;d&quot;日&quot;;@"/>
    <numFmt numFmtId="181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17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5" fillId="31" borderId="21" applyNumberFormat="0" applyAlignment="0" applyProtection="0">
      <alignment vertical="center"/>
    </xf>
    <xf numFmtId="0" fontId="26" fillId="31" borderId="16" applyNumberFormat="0" applyAlignment="0" applyProtection="0">
      <alignment vertical="center"/>
    </xf>
    <xf numFmtId="0" fontId="27" fillId="33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1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I61" sqref="I61"/>
    </sheetView>
  </sheetViews>
  <sheetFormatPr defaultColWidth="9" defaultRowHeight="21" customHeight="1"/>
  <cols>
    <col min="1" max="1" width="9" style="53"/>
    <col min="2" max="2" width="16.7583333333333" customWidth="1"/>
    <col min="3" max="3" width="11.5" style="54"/>
    <col min="5" max="5" width="13" customWidth="1"/>
    <col min="6" max="6" width="10.375"/>
    <col min="8" max="8" width="12.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1700</v>
      </c>
      <c r="D17" s="66">
        <v>1</v>
      </c>
      <c r="E17" s="65">
        <f t="shared" si="2"/>
        <v>1700</v>
      </c>
      <c r="F17" s="65">
        <v>0</v>
      </c>
      <c r="G17" s="65">
        <v>0</v>
      </c>
      <c r="H17" s="65">
        <f t="shared" si="0"/>
        <v>0</v>
      </c>
      <c r="I17" s="86" t="s">
        <v>22</v>
      </c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1700</v>
      </c>
      <c r="D21" s="69">
        <f t="shared" ref="D21:E21" si="4">SUM(D17)</f>
        <v>1</v>
      </c>
      <c r="E21" s="69">
        <f t="shared" si="4"/>
        <v>1700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5000</v>
      </c>
      <c r="D22" s="66">
        <v>1</v>
      </c>
      <c r="E22" s="65">
        <f t="shared" si="2"/>
        <v>5000</v>
      </c>
      <c r="F22" s="65">
        <v>0</v>
      </c>
      <c r="G22" s="65">
        <v>0</v>
      </c>
      <c r="H22" s="65">
        <f t="shared" si="0"/>
        <v>0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28</v>
      </c>
      <c r="C24" s="69">
        <f>SUM(C22)</f>
        <v>5000</v>
      </c>
      <c r="D24" s="69">
        <f t="shared" ref="D24:E24" si="6">SUM(D22)</f>
        <v>1</v>
      </c>
      <c r="E24" s="69">
        <f t="shared" si="6"/>
        <v>5000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31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32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34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35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36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37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39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40</v>
      </c>
      <c r="C41" s="65">
        <v>2000</v>
      </c>
      <c r="D41" s="66">
        <v>1</v>
      </c>
      <c r="E41" s="65">
        <f t="shared" si="2"/>
        <v>2000</v>
      </c>
      <c r="F41" s="65">
        <v>0</v>
      </c>
      <c r="G41" s="65">
        <v>0</v>
      </c>
      <c r="H41" s="65">
        <f t="shared" si="0"/>
        <v>0</v>
      </c>
      <c r="I41" s="86" t="s">
        <v>41</v>
      </c>
      <c r="J41" s="87" t="s">
        <v>42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 t="s">
        <v>43</v>
      </c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44</v>
      </c>
      <c r="C44" s="69">
        <f>SUM(C41)</f>
        <v>2000</v>
      </c>
      <c r="D44" s="69">
        <f t="shared" ref="D44:E44" si="17">SUM(D41)</f>
        <v>1</v>
      </c>
      <c r="E44" s="69">
        <f t="shared" si="17"/>
        <v>2000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45</v>
      </c>
      <c r="C45" s="65">
        <v>1200</v>
      </c>
      <c r="D45" s="66">
        <v>1</v>
      </c>
      <c r="E45" s="65">
        <f t="shared" si="2"/>
        <v>1200</v>
      </c>
      <c r="F45" s="65">
        <v>0</v>
      </c>
      <c r="G45" s="65">
        <v>0</v>
      </c>
      <c r="H45" s="65">
        <f t="shared" si="0"/>
        <v>0</v>
      </c>
      <c r="I45" s="86" t="s">
        <v>46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 t="s">
        <v>47</v>
      </c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48</v>
      </c>
      <c r="C52" s="69">
        <f>SUM(C45)</f>
        <v>1200</v>
      </c>
      <c r="D52" s="69">
        <f t="shared" ref="D52:E52" si="20">SUM(D45)</f>
        <v>1</v>
      </c>
      <c r="E52" s="69">
        <f t="shared" si="20"/>
        <v>1200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49</v>
      </c>
      <c r="C53" s="69">
        <f>SUM(C52,C44,C40,C37,C32,C27,C24,C21,C16,C13)</f>
        <v>9900</v>
      </c>
      <c r="D53" s="69">
        <f t="shared" ref="D53:H53" si="22">SUM(D52,D44,D40,D37,D32,D27,D24,D21,D16,D13)</f>
        <v>4</v>
      </c>
      <c r="E53" s="69">
        <f t="shared" si="22"/>
        <v>9900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98" t="s">
        <v>54</v>
      </c>
    </row>
    <row r="58" customHeight="1" spans="1:9">
      <c r="A58" s="80">
        <f>E53</f>
        <v>9900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9900</v>
      </c>
    </row>
    <row r="60" customHeight="1" spans="1:9">
      <c r="A60" s="55" t="s">
        <v>55</v>
      </c>
      <c r="B60" s="82"/>
      <c r="C60" s="83" t="s">
        <v>56</v>
      </c>
      <c r="D60" s="84"/>
      <c r="E60" s="84" t="s">
        <v>57</v>
      </c>
      <c r="F60" s="84"/>
      <c r="G60" s="84" t="s">
        <v>58</v>
      </c>
      <c r="H60" s="84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4" workbookViewId="0">
      <selection activeCell="N16" sqref="N1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60</v>
      </c>
      <c r="E5" s="6"/>
      <c r="F5" s="7" t="s">
        <v>61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1" t="s">
        <v>69</v>
      </c>
      <c r="G7" s="11"/>
      <c r="H7" s="10" t="s">
        <v>70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71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.1" customHeight="1" spans="2:11">
      <c r="B11" s="22">
        <v>1</v>
      </c>
      <c r="C11" s="23"/>
      <c r="D11" s="24" t="s">
        <v>78</v>
      </c>
      <c r="E11" s="22" t="s">
        <v>79</v>
      </c>
      <c r="F11" s="23"/>
      <c r="G11" s="25">
        <v>0</v>
      </c>
      <c r="H11" s="25"/>
      <c r="I11" s="42"/>
      <c r="J11" s="43"/>
      <c r="K11" s="44" t="s">
        <v>80</v>
      </c>
    </row>
    <row r="12" ht="20.1" customHeight="1" spans="2:11">
      <c r="B12" s="22">
        <v>2</v>
      </c>
      <c r="C12" s="23"/>
      <c r="D12" s="26"/>
      <c r="E12" s="27" t="s">
        <v>81</v>
      </c>
      <c r="F12" s="27"/>
      <c r="G12" s="25">
        <v>0</v>
      </c>
      <c r="H12" s="25"/>
      <c r="I12" s="42"/>
      <c r="J12" s="43"/>
      <c r="K12" s="44" t="s">
        <v>82</v>
      </c>
    </row>
    <row r="13" ht="20.1" customHeight="1" spans="2:11">
      <c r="B13" s="22">
        <v>3</v>
      </c>
      <c r="C13" s="23"/>
      <c r="D13" s="26"/>
      <c r="E13" s="22" t="s">
        <v>83</v>
      </c>
      <c r="F13" s="23"/>
      <c r="G13" s="25">
        <v>0</v>
      </c>
      <c r="H13" s="25"/>
      <c r="I13" s="42"/>
      <c r="J13" s="43"/>
      <c r="K13" s="44" t="s">
        <v>80</v>
      </c>
    </row>
    <row r="14" ht="20.1" customHeight="1" spans="2:11">
      <c r="B14" s="22">
        <v>4</v>
      </c>
      <c r="C14" s="23"/>
      <c r="D14" s="26"/>
      <c r="E14" s="22" t="s">
        <v>84</v>
      </c>
      <c r="F14" s="23"/>
      <c r="G14" s="25">
        <v>0</v>
      </c>
      <c r="H14" s="25"/>
      <c r="I14" s="42"/>
      <c r="J14" s="43"/>
      <c r="K14" s="44" t="s">
        <v>85</v>
      </c>
    </row>
    <row r="15" ht="20.1" customHeight="1" spans="2:11">
      <c r="B15" s="22">
        <v>5</v>
      </c>
      <c r="C15" s="23"/>
      <c r="D15" s="24" t="s">
        <v>45</v>
      </c>
      <c r="E15" s="27" t="s">
        <v>86</v>
      </c>
      <c r="F15" s="27"/>
      <c r="G15" s="25">
        <v>33</v>
      </c>
      <c r="H15" s="25">
        <v>33</v>
      </c>
      <c r="I15" s="42"/>
      <c r="J15" s="43"/>
      <c r="K15" s="44" t="s">
        <v>87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49</v>
      </c>
      <c r="C18" s="29"/>
      <c r="D18" s="29"/>
      <c r="E18" s="29"/>
      <c r="F18" s="20"/>
      <c r="G18" s="30">
        <f>SUM(G11:G17)</f>
        <v>33</v>
      </c>
      <c r="H18" s="30">
        <f>SUM(H11:H17)</f>
        <v>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75</v>
      </c>
      <c r="C20" s="21"/>
      <c r="D20" s="21"/>
      <c r="E20" s="21"/>
      <c r="F20" s="21"/>
      <c r="G20" s="21" t="s">
        <v>88</v>
      </c>
      <c r="H20" s="21"/>
      <c r="I20" s="21"/>
      <c r="J20" s="21"/>
      <c r="K20" s="21" t="s">
        <v>89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90</v>
      </c>
      <c r="C23" s="16"/>
      <c r="D23" s="16"/>
      <c r="E23" s="16"/>
      <c r="F23" s="16" t="s">
        <v>56</v>
      </c>
      <c r="G23" s="16" t="s">
        <v>91</v>
      </c>
      <c r="H23" s="16"/>
      <c r="I23" s="16"/>
      <c r="J23" s="16" t="s">
        <v>58</v>
      </c>
      <c r="K23" s="16"/>
    </row>
    <row r="26" ht="18.75" spans="1:11">
      <c r="A26" s="2" t="s">
        <v>92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宋净菲</v>
      </c>
      <c r="G28" s="7"/>
      <c r="H28" s="6" t="s">
        <v>62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北京</v>
      </c>
      <c r="G29" s="11"/>
      <c r="H29" s="10" t="s">
        <v>66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68</v>
      </c>
      <c r="E30" s="10"/>
      <c r="F30" s="11" t="str">
        <f>F7</f>
        <v>11月4日-6日</v>
      </c>
      <c r="G30" s="11"/>
      <c r="H30" s="10" t="s">
        <v>70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71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93</v>
      </c>
      <c r="E33" s="27" t="s">
        <v>94</v>
      </c>
      <c r="F33" s="27"/>
      <c r="G33" s="25" t="s">
        <v>95</v>
      </c>
      <c r="H33" s="25" t="s">
        <v>96</v>
      </c>
      <c r="I33" s="25" t="s">
        <v>49</v>
      </c>
      <c r="J33" s="25"/>
      <c r="K33" s="50" t="s">
        <v>77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>
        <v>100</v>
      </c>
      <c r="H36" s="25">
        <v>1</v>
      </c>
      <c r="I36" s="42">
        <f t="shared" si="0"/>
        <v>100</v>
      </c>
      <c r="J36" s="43"/>
      <c r="K36" s="51"/>
    </row>
    <row r="37" ht="20.1" customHeight="1" spans="2:11">
      <c r="B37" s="19" t="s">
        <v>49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90</v>
      </c>
      <c r="C38" s="16"/>
      <c r="D38" s="16"/>
      <c r="E38" s="16"/>
      <c r="F38" s="16" t="s">
        <v>56</v>
      </c>
      <c r="G38" s="16" t="s">
        <v>91</v>
      </c>
      <c r="H38" s="16"/>
      <c r="I38" s="16"/>
      <c r="J38" s="16" t="s">
        <v>58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2018-05-04T07:44:05Z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