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10月18日 广州\结算\"/>
    </mc:Choice>
  </mc:AlternateContent>
  <xr:revisionPtr revIDLastSave="0" documentId="13_ncr:1_{9EFBC432-C7A6-40D3-8279-320177669F11}" xr6:coauthVersionLast="38" xr6:coauthVersionMax="38" xr10:uidLastSave="{00000000-0000-0000-0000-000000000000}"/>
  <bookViews>
    <workbookView xWindow="0" yWindow="0" windowWidth="20490" windowHeight="6885" xr2:uid="{7C9807A8-DB2B-4EA5-85A3-DE9C3955006D}"/>
  </bookViews>
  <sheets>
    <sheet name="华南区区域学术会议-实际发生" sheetId="2" r:id="rId1"/>
    <sheet name="华南区区域学术会议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6" i="2" l="1"/>
  <c r="H55" i="2"/>
  <c r="H57" i="2" s="1"/>
  <c r="H51" i="2"/>
  <c r="H50" i="2"/>
  <c r="H52" i="2" s="1"/>
  <c r="H42" i="2"/>
  <c r="H41" i="2"/>
  <c r="H40" i="2"/>
  <c r="H37" i="2"/>
  <c r="H36" i="2"/>
  <c r="H35" i="2"/>
  <c r="H31" i="2"/>
  <c r="H30" i="2"/>
  <c r="H29" i="2"/>
  <c r="H28" i="2"/>
  <c r="H27" i="2"/>
  <c r="H26" i="2"/>
  <c r="H25" i="2"/>
  <c r="H24" i="2"/>
  <c r="H23" i="2"/>
  <c r="H22" i="2"/>
  <c r="H32" i="2" s="1"/>
  <c r="H43" i="2" s="1"/>
  <c r="H46" i="2" s="1"/>
  <c r="H47" i="2" s="1"/>
  <c r="H18" i="2"/>
  <c r="H17" i="2"/>
  <c r="H16" i="2"/>
  <c r="H19" i="2" s="1"/>
  <c r="H12" i="2"/>
  <c r="H11" i="2"/>
  <c r="H10" i="2"/>
  <c r="H13" i="2" s="1"/>
  <c r="H58" i="2" l="1"/>
  <c r="H61" i="2" s="1"/>
  <c r="H62" i="2" s="1"/>
  <c r="H63" i="2" s="1"/>
  <c r="H54" i="1" l="1"/>
  <c r="H53" i="1"/>
  <c r="H55" i="1" s="1"/>
  <c r="H50" i="1"/>
  <c r="H49" i="1"/>
  <c r="H48" i="1"/>
  <c r="H39" i="1"/>
  <c r="H38" i="1"/>
  <c r="H40" i="1" s="1"/>
  <c r="H34" i="1"/>
  <c r="H33" i="1"/>
  <c r="H35" i="1" s="1"/>
  <c r="H29" i="1"/>
  <c r="H28" i="1"/>
  <c r="H27" i="1"/>
  <c r="H26" i="1"/>
  <c r="H25" i="1"/>
  <c r="H24" i="1"/>
  <c r="H23" i="1"/>
  <c r="H22" i="1"/>
  <c r="H30" i="1" s="1"/>
  <c r="H18" i="1"/>
  <c r="H17" i="1"/>
  <c r="H16" i="1"/>
  <c r="H19" i="1" s="1"/>
  <c r="H12" i="1"/>
  <c r="H11" i="1"/>
  <c r="H10" i="1"/>
  <c r="H13" i="1" s="1"/>
  <c r="H41" i="1" l="1"/>
  <c r="H44" i="1" s="1"/>
  <c r="H45" i="1" s="1"/>
  <c r="H56" i="1" s="1"/>
  <c r="H59" i="1" s="1"/>
  <c r="H60" i="1" s="1"/>
  <c r="H61" i="1" s="1"/>
</calcChain>
</file>

<file path=xl/sharedStrings.xml><?xml version="1.0" encoding="utf-8"?>
<sst xmlns="http://schemas.openxmlformats.org/spreadsheetml/2006/main" count="451" uniqueCount="124">
  <si>
    <t>素比伏会议需求表</t>
    <phoneticPr fontId="4" type="noConversion"/>
  </si>
  <si>
    <t>会议名称：</t>
  </si>
  <si>
    <t>素比伏学术会</t>
    <phoneticPr fontId="4" type="noConversion"/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</si>
  <si>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</si>
  <si>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广州</t>
    <phoneticPr fontId="4" type="noConversion"/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</si>
  <si>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</si>
  <si>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</si>
  <si>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  <phoneticPr fontId="4" type="noConversion"/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</si>
  <si>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</si>
  <si>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</si>
  <si>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</si>
  <si>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</si>
  <si>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</si>
  <si>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郭海燕/13810995220</t>
    <phoneticPr fontId="4" type="noConversion"/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</si>
  <si>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</si>
  <si>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</si>
  <si>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</si>
  <si>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</si>
  <si>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</si>
  <si>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</si>
  <si>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</si>
  <si>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</si>
  <si>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</si>
  <si>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</si>
  <si>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</si>
  <si>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</si>
  <si>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</si>
  <si>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</si>
  <si>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</si>
  <si>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</si>
  <si>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</si>
  <si>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A-1</t>
  </si>
  <si>
    <t>广州皇冠假日酒店</t>
    <phoneticPr fontId="4" type="noConversion"/>
  </si>
  <si>
    <t>普通大床房（18号，1晚）</t>
    <phoneticPr fontId="4" type="noConversion"/>
  </si>
  <si>
    <t>间/晚</t>
  </si>
  <si>
    <t>A-2</t>
  </si>
  <si>
    <t>会场</t>
  </si>
  <si>
    <t>宝石1+2厅（150平方米）</t>
  </si>
  <si>
    <t>人/次</t>
    <phoneticPr fontId="4" type="noConversion"/>
  </si>
  <si>
    <t>4小时场租，含投影仪及幕布</t>
    <rPh sb="1" eb="2">
      <t>xiao'shi</t>
    </rPh>
    <rPh sb="3" eb="4">
      <t>chang'zu</t>
    </rPh>
    <rPh sb="6" eb="7">
      <t>han</t>
    </rPh>
    <rPh sb="7" eb="8">
      <t>tou'ying'yi</t>
    </rPh>
    <rPh sb="10" eb="11">
      <t>ji</t>
    </rPh>
    <rPh sb="11" eb="12">
      <t>mu'bu</t>
    </rPh>
    <phoneticPr fontId="4" type="noConversion"/>
  </si>
  <si>
    <t>茶歇（1次，18号下午半天）</t>
    <phoneticPr fontId="4" type="noConversion"/>
  </si>
  <si>
    <t>人/次</t>
  </si>
  <si>
    <t>酒店茶歇</t>
    <phoneticPr fontId="4" type="noConversion"/>
  </si>
  <si>
    <t>合计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</si>
  <si>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</si>
  <si>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</si>
  <si>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</si>
  <si>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</si>
  <si>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由于会议时间未定，餐先报价，等日程出来后，再做选择</t>
    <phoneticPr fontId="4" type="noConversion"/>
  </si>
  <si>
    <t>B-1</t>
  </si>
  <si>
    <t>午餐</t>
  </si>
  <si>
    <t>酒店自助</t>
    <phoneticPr fontId="4" type="noConversion"/>
  </si>
  <si>
    <t>人</t>
  </si>
  <si>
    <t xml:space="preserve">10人以下188元/位 </t>
    <phoneticPr fontId="4" type="noConversion"/>
  </si>
  <si>
    <t>B-2</t>
  </si>
  <si>
    <t>晚餐</t>
  </si>
  <si>
    <t>18号晚上</t>
    <phoneticPr fontId="4" type="noConversion"/>
  </si>
  <si>
    <t>晚餐</t>
    <phoneticPr fontId="4" type="noConversion"/>
  </si>
  <si>
    <t>数量</t>
  </si>
  <si>
    <t>C</t>
  </si>
  <si>
    <t>交通</t>
  </si>
  <si>
    <t>C-1</t>
  </si>
  <si>
    <t>广州机场/市内接送机用车</t>
    <phoneticPr fontId="4" type="noConversion"/>
  </si>
  <si>
    <t>4座帕萨特</t>
  </si>
  <si>
    <t>辆/趟</t>
  </si>
  <si>
    <t>C-4</t>
  </si>
  <si>
    <t>深圳用车</t>
    <phoneticPr fontId="4" type="noConversion"/>
  </si>
  <si>
    <t>C-3</t>
  </si>
  <si>
    <t>往返各增加一个点</t>
    <phoneticPr fontId="4" type="noConversion"/>
  </si>
  <si>
    <t>C-5</t>
  </si>
  <si>
    <t>来程增加一个点</t>
    <phoneticPr fontId="4" type="noConversion"/>
  </si>
  <si>
    <t>C-6</t>
  </si>
  <si>
    <t>GL8</t>
    <phoneticPr fontId="4" type="noConversion"/>
  </si>
  <si>
    <t>C-7</t>
  </si>
  <si>
    <t>跨市用车</t>
    <phoneticPr fontId="4" type="noConversion"/>
  </si>
  <si>
    <t>深圳-广州往返</t>
    <phoneticPr fontId="4" type="noConversion"/>
  </si>
  <si>
    <t>C-9</t>
  </si>
  <si>
    <t>江门-广州往返</t>
    <phoneticPr fontId="4" type="noConversion"/>
  </si>
  <si>
    <t>C-10</t>
  </si>
  <si>
    <t>中山-广州往返</t>
    <phoneticPr fontId="4" type="noConversion"/>
  </si>
  <si>
    <t>D</t>
  </si>
  <si>
    <t>其他费用</t>
  </si>
  <si>
    <t>D-1</t>
  </si>
  <si>
    <t>保险费</t>
  </si>
  <si>
    <t>D-2</t>
  </si>
  <si>
    <t>打印费</t>
    <phoneticPr fontId="4" type="noConversion"/>
  </si>
  <si>
    <t>天数</t>
  </si>
  <si>
    <t>E</t>
  </si>
  <si>
    <t>工作人员费用</t>
  </si>
  <si>
    <t>E-1</t>
  </si>
  <si>
    <t>接送机人员</t>
  </si>
  <si>
    <t>人/天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</si>
  <si>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</si>
  <si>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</si>
  <si>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</si>
  <si>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</si>
  <si>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</si>
  <si>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</si>
  <si>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</si>
  <si>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</si>
  <si>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</si>
  <si>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</si>
  <si>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</si>
  <si>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</si>
  <si>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H</t>
  </si>
  <si>
    <t>机票、火车票</t>
  </si>
  <si>
    <t>H-1</t>
    <phoneticPr fontId="4" type="noConversion"/>
  </si>
  <si>
    <t>机票</t>
  </si>
  <si>
    <t>H-2</t>
  </si>
  <si>
    <t>高铁、火车票</t>
    <phoneticPr fontId="4" type="noConversion"/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</si>
  <si>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</si>
  <si>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</si>
  <si>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</si>
  <si>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</si>
  <si>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</si>
  <si>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</si>
  <si>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30人</t>
    <phoneticPr fontId="4" type="noConversion"/>
  </si>
  <si>
    <t>36人（30客户+6陪同）</t>
    <phoneticPr fontId="4" type="noConversion"/>
  </si>
  <si>
    <t>C-2</t>
  </si>
  <si>
    <t>深圳-广州往返各增加一个点</t>
    <phoneticPr fontId="4" type="noConversion"/>
  </si>
  <si>
    <t>C-8</t>
  </si>
  <si>
    <t>酒水报销</t>
    <phoneticPr fontId="3" type="noConversion"/>
  </si>
  <si>
    <t>湛江-广州往返</t>
    <phoneticPr fontId="4" type="noConversion"/>
  </si>
  <si>
    <t>韶光-广州往返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</si>
</sst>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0_ "/>
  </numFmts>
  <fonts count="29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14" fontId="10" fillId="2" borderId="2" xfId="1" applyNumberFormat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7" fillId="0" borderId="16" xfId="1" applyFont="1" applyBorder="1">
      <alignment vertical="center"/>
    </xf>
    <xf numFmtId="0" fontId="18" fillId="0" borderId="17" xfId="1" applyFont="1" applyBorder="1" applyAlignment="1">
      <alignment horizontal="center" vertical="center"/>
    </xf>
    <xf numFmtId="0" fontId="19" fillId="5" borderId="18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left" vertical="center"/>
    </xf>
    <xf numFmtId="0" fontId="20" fillId="2" borderId="18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40" fontId="18" fillId="3" borderId="18" xfId="1" applyNumberFormat="1" applyFont="1" applyFill="1" applyBorder="1" applyAlignment="1">
      <alignment horizontal="right" vertical="center"/>
    </xf>
    <xf numFmtId="4" fontId="18" fillId="0" borderId="18" xfId="1" applyNumberFormat="1" applyFont="1" applyFill="1" applyBorder="1">
      <alignment vertical="center"/>
    </xf>
    <xf numFmtId="0" fontId="19" fillId="0" borderId="19" xfId="1" applyFont="1" applyBorder="1" applyAlignment="1">
      <alignment horizontal="center" vertical="center" wrapText="1"/>
    </xf>
    <xf numFmtId="0" fontId="19" fillId="0" borderId="16" xfId="1" applyFont="1" applyBorder="1" applyAlignment="1">
      <alignment vertical="center" wrapText="1"/>
    </xf>
    <xf numFmtId="4" fontId="15" fillId="0" borderId="22" xfId="1" applyNumberFormat="1" applyFont="1" applyFill="1" applyBorder="1">
      <alignment vertical="center"/>
    </xf>
    <xf numFmtId="0" fontId="21" fillId="6" borderId="9" xfId="1" applyFont="1" applyFill="1" applyBorder="1" applyAlignment="1">
      <alignment horizontal="center" vertical="center"/>
    </xf>
    <xf numFmtId="0" fontId="21" fillId="6" borderId="10" xfId="1" applyFont="1" applyFill="1" applyBorder="1" applyAlignment="1">
      <alignment horizontal="center" vertical="center"/>
    </xf>
    <xf numFmtId="0" fontId="22" fillId="6" borderId="10" xfId="1" applyFont="1" applyFill="1" applyBorder="1" applyAlignment="1">
      <alignment horizontal="center" vertical="center"/>
    </xf>
    <xf numFmtId="0" fontId="22" fillId="6" borderId="23" xfId="1" applyFont="1" applyFill="1" applyBorder="1" applyAlignment="1">
      <alignment horizontal="center" vertical="center"/>
    </xf>
    <xf numFmtId="0" fontId="21" fillId="6" borderId="11" xfId="1" applyFont="1" applyFill="1" applyBorder="1" applyAlignment="1">
      <alignment horizontal="center" vertical="center"/>
    </xf>
    <xf numFmtId="0" fontId="17" fillId="0" borderId="16" xfId="1" applyFont="1" applyBorder="1" applyAlignment="1">
      <alignment vertical="center" wrapText="1"/>
    </xf>
    <xf numFmtId="0" fontId="18" fillId="0" borderId="12" xfId="1" applyFont="1" applyBorder="1" applyAlignment="1">
      <alignment horizontal="center" vertical="center"/>
    </xf>
    <xf numFmtId="0" fontId="17" fillId="0" borderId="18" xfId="1" applyFont="1" applyBorder="1" applyAlignment="1">
      <alignment horizontal="left" vertical="center"/>
    </xf>
    <xf numFmtId="0" fontId="17" fillId="2" borderId="18" xfId="1" applyFont="1" applyFill="1" applyBorder="1" applyAlignment="1">
      <alignment horizontal="left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4" fontId="18" fillId="7" borderId="18" xfId="1" applyNumberFormat="1" applyFont="1" applyFill="1" applyBorder="1">
      <alignment vertical="center"/>
    </xf>
    <xf numFmtId="4" fontId="15" fillId="0" borderId="18" xfId="1" applyNumberFormat="1" applyFont="1" applyBorder="1">
      <alignment vertical="center"/>
    </xf>
    <xf numFmtId="14" fontId="17" fillId="0" borderId="19" xfId="1" applyNumberFormat="1" applyFont="1" applyBorder="1" applyAlignment="1">
      <alignment horizontal="left" vertical="center"/>
    </xf>
    <xf numFmtId="0" fontId="17" fillId="0" borderId="18" xfId="1" applyFont="1" applyBorder="1">
      <alignment vertical="center"/>
    </xf>
    <xf numFmtId="4" fontId="18" fillId="3" borderId="18" xfId="1" applyNumberFormat="1" applyFont="1" applyFill="1" applyBorder="1">
      <alignment vertical="center"/>
    </xf>
    <xf numFmtId="0" fontId="17" fillId="0" borderId="18" xfId="1" applyFont="1" applyBorder="1" applyAlignment="1">
      <alignment vertical="center" wrapText="1"/>
    </xf>
    <xf numFmtId="0" fontId="18" fillId="2" borderId="14" xfId="1" applyFont="1" applyFill="1" applyBorder="1" applyAlignment="1">
      <alignment horizontal="center" vertical="center"/>
    </xf>
    <xf numFmtId="4" fontId="18" fillId="3" borderId="15" xfId="1" applyNumberFormat="1" applyFont="1" applyFill="1" applyBorder="1">
      <alignment vertical="center"/>
    </xf>
    <xf numFmtId="0" fontId="17" fillId="0" borderId="25" xfId="1" applyFont="1" applyBorder="1">
      <alignment vertical="center"/>
    </xf>
    <xf numFmtId="0" fontId="18" fillId="0" borderId="21" xfId="1" applyFont="1" applyBorder="1" applyAlignment="1">
      <alignment horizontal="center" vertical="center"/>
    </xf>
    <xf numFmtId="0" fontId="21" fillId="6" borderId="26" xfId="1" applyFont="1" applyFill="1" applyBorder="1" applyAlignment="1">
      <alignment horizontal="center" vertical="center"/>
    </xf>
    <xf numFmtId="0" fontId="21" fillId="6" borderId="27" xfId="1" applyFont="1" applyFill="1" applyBorder="1" applyAlignment="1">
      <alignment horizontal="center" vertical="center"/>
    </xf>
    <xf numFmtId="0" fontId="22" fillId="6" borderId="28" xfId="1" applyFont="1" applyFill="1" applyBorder="1" applyAlignment="1">
      <alignment horizontal="center" vertical="center"/>
    </xf>
    <xf numFmtId="0" fontId="22" fillId="6" borderId="29" xfId="1" applyFont="1" applyFill="1" applyBorder="1" applyAlignment="1">
      <alignment horizontal="center" vertical="center"/>
    </xf>
    <xf numFmtId="0" fontId="21" fillId="6" borderId="30" xfId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2" borderId="18" xfId="1" applyFont="1" applyFill="1" applyBorder="1" applyAlignment="1">
      <alignment horizontal="center" vertical="center"/>
    </xf>
    <xf numFmtId="0" fontId="15" fillId="3" borderId="18" xfId="1" applyFont="1" applyFill="1" applyBorder="1" applyAlignment="1">
      <alignment horizontal="right" vertical="center"/>
    </xf>
    <xf numFmtId="0" fontId="24" fillId="0" borderId="16" xfId="1" applyFont="1" applyBorder="1">
      <alignment vertical="center"/>
    </xf>
    <xf numFmtId="0" fontId="17" fillId="0" borderId="33" xfId="1" applyFont="1" applyBorder="1">
      <alignment vertical="center"/>
    </xf>
    <xf numFmtId="0" fontId="15" fillId="8" borderId="34" xfId="1" applyFont="1" applyFill="1" applyBorder="1" applyAlignment="1">
      <alignment horizontal="left" vertical="center"/>
    </xf>
    <xf numFmtId="0" fontId="15" fillId="8" borderId="35" xfId="1" applyFont="1" applyFill="1" applyBorder="1" applyAlignment="1">
      <alignment horizontal="left" vertical="center"/>
    </xf>
    <xf numFmtId="0" fontId="15" fillId="8" borderId="0" xfId="1" applyFont="1" applyFill="1" applyBorder="1" applyAlignment="1">
      <alignment horizontal="left" vertical="center"/>
    </xf>
    <xf numFmtId="0" fontId="15" fillId="8" borderId="36" xfId="1" applyFont="1" applyFill="1" applyBorder="1" applyAlignment="1">
      <alignment horizontal="left" vertical="center"/>
    </xf>
    <xf numFmtId="4" fontId="15" fillId="8" borderId="37" xfId="1" applyNumberFormat="1" applyFont="1" applyFill="1" applyBorder="1">
      <alignment vertical="center"/>
    </xf>
    <xf numFmtId="0" fontId="17" fillId="8" borderId="33" xfId="1" applyFont="1" applyFill="1" applyBorder="1">
      <alignment vertical="center"/>
    </xf>
    <xf numFmtId="176" fontId="18" fillId="3" borderId="18" xfId="1" applyNumberFormat="1" applyFont="1" applyFill="1" applyBorder="1">
      <alignment vertical="center"/>
    </xf>
    <xf numFmtId="4" fontId="15" fillId="8" borderId="18" xfId="1" applyNumberFormat="1" applyFont="1" applyFill="1" applyBorder="1">
      <alignment vertical="center"/>
    </xf>
    <xf numFmtId="0" fontId="17" fillId="8" borderId="25" xfId="1" applyFont="1" applyFill="1" applyBorder="1">
      <alignment vertical="center"/>
    </xf>
    <xf numFmtId="0" fontId="17" fillId="8" borderId="16" xfId="1" applyFont="1" applyFill="1" applyBorder="1">
      <alignment vertical="center"/>
    </xf>
    <xf numFmtId="0" fontId="18" fillId="0" borderId="39" xfId="1" applyFont="1" applyBorder="1" applyAlignment="1">
      <alignment horizontal="center" vertical="center"/>
    </xf>
    <xf numFmtId="0" fontId="17" fillId="0" borderId="3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2" fontId="18" fillId="3" borderId="18" xfId="1" applyNumberFormat="1" applyFont="1" applyFill="1" applyBorder="1" applyAlignment="1">
      <alignment horizontal="right" vertical="center"/>
    </xf>
    <xf numFmtId="0" fontId="17" fillId="8" borderId="40" xfId="1" applyFont="1" applyFill="1" applyBorder="1">
      <alignment vertical="center"/>
    </xf>
    <xf numFmtId="0" fontId="25" fillId="9" borderId="21" xfId="1" applyFont="1" applyFill="1" applyBorder="1" applyAlignment="1">
      <alignment vertical="center"/>
    </xf>
    <xf numFmtId="0" fontId="25" fillId="9" borderId="14" xfId="1" applyFont="1" applyFill="1" applyBorder="1" applyAlignment="1">
      <alignment vertical="center"/>
    </xf>
    <xf numFmtId="0" fontId="25" fillId="9" borderId="15" xfId="1" applyFont="1" applyFill="1" applyBorder="1" applyAlignment="1">
      <alignment vertical="center"/>
    </xf>
    <xf numFmtId="176" fontId="25" fillId="9" borderId="18" xfId="1" applyNumberFormat="1" applyFont="1" applyFill="1" applyBorder="1" applyAlignment="1">
      <alignment horizontal="right" vertical="center"/>
    </xf>
    <xf numFmtId="176" fontId="26" fillId="9" borderId="16" xfId="1" applyNumberFormat="1" applyFont="1" applyFill="1" applyBorder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22" fillId="6" borderId="23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9" fillId="5" borderId="18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/>
    </xf>
    <xf numFmtId="0" fontId="15" fillId="8" borderId="21" xfId="1" applyFont="1" applyFill="1" applyBorder="1" applyAlignment="1">
      <alignment horizontal="left" vertical="center"/>
    </xf>
    <xf numFmtId="0" fontId="15" fillId="8" borderId="14" xfId="1" applyFont="1" applyFill="1" applyBorder="1" applyAlignment="1">
      <alignment horizontal="left" vertical="center"/>
    </xf>
    <xf numFmtId="0" fontId="15" fillId="8" borderId="15" xfId="1" applyFont="1" applyFill="1" applyBorder="1" applyAlignment="1">
      <alignment horizontal="left" vertical="center"/>
    </xf>
    <xf numFmtId="0" fontId="27" fillId="0" borderId="41" xfId="1" applyFont="1" applyBorder="1" applyAlignment="1">
      <alignment horizontal="left" vertical="center"/>
    </xf>
    <xf numFmtId="0" fontId="28" fillId="0" borderId="42" xfId="1" applyFont="1" applyBorder="1" applyAlignment="1">
      <alignment horizontal="left" vertical="center"/>
    </xf>
    <xf numFmtId="0" fontId="28" fillId="0" borderId="43" xfId="1" applyFont="1" applyBorder="1" applyAlignment="1">
      <alignment horizontal="left" vertical="center"/>
    </xf>
    <xf numFmtId="0" fontId="22" fillId="6" borderId="24" xfId="1" applyFont="1" applyFill="1" applyBorder="1" applyAlignment="1">
      <alignment horizontal="center" vertical="center"/>
    </xf>
    <xf numFmtId="0" fontId="22" fillId="6" borderId="23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4" fontId="18" fillId="5" borderId="13" xfId="1" applyNumberFormat="1" applyFont="1" applyFill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6" fillId="0" borderId="15" xfId="1" applyFont="1" applyBorder="1" applyAlignment="1">
      <alignment horizontal="left" vertical="center"/>
    </xf>
    <xf numFmtId="0" fontId="18" fillId="2" borderId="13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15" fillId="0" borderId="21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8" borderId="38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9" fillId="5" borderId="18" xfId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常规_Sheet1 3" xfId="1" xr:uid="{9FCCA732-20EC-4A45-A721-8C00DBD27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5C05-A60C-4D91-97B9-4CD9449F1728}">
  <dimension ref="A1:I68"/>
  <sheetViews>
    <sheetView tabSelected="1" topLeftCell="A19" zoomScaleNormal="100" zoomScalePageLayoutView="120" workbookViewId="0">
      <selection activeCell="C33" sqref="C33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9" ht="42" customHeight="1" x14ac:dyDescent="0.2">
      <c r="A1" s="117" t="s">
        <v>0</v>
      </c>
      <c r="B1" s="118"/>
      <c r="C1" s="118"/>
      <c r="D1" s="118"/>
      <c r="E1" s="118"/>
      <c r="F1" s="118"/>
      <c r="G1" s="118"/>
      <c r="H1" s="118"/>
      <c r="I1" s="118"/>
    </row>
    <row r="2" spans="1:9" ht="20.25" customHeight="1" thickBot="1" x14ac:dyDescent="0.25">
      <c r="A2" s="1" t="s">
        <v>1</v>
      </c>
      <c r="B2" s="2" t="s">
        <v>2</v>
      </c>
      <c r="C2" s="3" t="s">
        <v>3</v>
      </c>
      <c r="D2" s="119" t="s">
        <v>4</v>
      </c>
      <c r="E2" s="119"/>
      <c r="F2" s="1" t="s">
        <v>5</v>
      </c>
      <c r="G2" s="4" t="s">
        <v>6</v>
      </c>
      <c r="H2" s="120" t="s">
        <v>7</v>
      </c>
      <c r="I2" s="120"/>
    </row>
    <row r="3" spans="1:9" ht="20.25" customHeight="1" thickBot="1" x14ac:dyDescent="0.25">
      <c r="A3" s="4" t="s">
        <v>8</v>
      </c>
      <c r="B3" s="5" t="s">
        <v>9</v>
      </c>
      <c r="C3" s="4" t="s">
        <v>10</v>
      </c>
      <c r="D3" s="121" t="s">
        <v>117</v>
      </c>
      <c r="E3" s="121"/>
      <c r="F3" s="1" t="s">
        <v>11</v>
      </c>
      <c r="G3" s="4" t="s">
        <v>12</v>
      </c>
      <c r="H3" s="116" t="s">
        <v>13</v>
      </c>
      <c r="I3" s="116"/>
    </row>
    <row r="4" spans="1:9" ht="20.25" customHeight="1" thickBot="1" x14ac:dyDescent="0.25">
      <c r="A4" s="4" t="s">
        <v>14</v>
      </c>
      <c r="B4" s="6">
        <v>43391</v>
      </c>
      <c r="C4" s="1"/>
      <c r="F4" s="1" t="s">
        <v>15</v>
      </c>
      <c r="G4" s="4" t="s">
        <v>16</v>
      </c>
      <c r="H4" s="115"/>
      <c r="I4" s="116"/>
    </row>
    <row r="5" spans="1:9" ht="15" thickBot="1" x14ac:dyDescent="0.25">
      <c r="A5" s="104"/>
      <c r="B5" s="105"/>
      <c r="C5" s="105"/>
      <c r="D5" s="105"/>
      <c r="E5" s="105"/>
      <c r="F5" s="105"/>
      <c r="G5" s="105"/>
      <c r="H5" s="105"/>
      <c r="I5" s="105"/>
    </row>
    <row r="6" spans="1:9" ht="51" customHeight="1" thickTop="1" thickBot="1" x14ac:dyDescent="0.25">
      <c r="A6" s="7" t="s">
        <v>17</v>
      </c>
      <c r="B6" s="106" t="s">
        <v>18</v>
      </c>
      <c r="C6" s="106"/>
      <c r="D6" s="106"/>
      <c r="E6" s="106"/>
      <c r="F6" s="106"/>
      <c r="G6" s="106"/>
      <c r="H6" s="107"/>
      <c r="I6" s="108"/>
    </row>
    <row r="7" spans="1:9" ht="20.25" customHeight="1" thickBot="1" x14ac:dyDescent="0.25">
      <c r="A7" s="109" t="s">
        <v>19</v>
      </c>
      <c r="B7" s="110"/>
      <c r="C7" s="110"/>
      <c r="D7" s="110"/>
      <c r="E7" s="110"/>
      <c r="F7" s="110"/>
      <c r="G7" s="109" t="s">
        <v>20</v>
      </c>
      <c r="H7" s="110"/>
      <c r="I7" s="111"/>
    </row>
    <row r="8" spans="1:9" ht="20.25" customHeight="1" x14ac:dyDescent="0.2">
      <c r="A8" s="8" t="s">
        <v>21</v>
      </c>
      <c r="B8" s="9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9" t="s">
        <v>27</v>
      </c>
      <c r="H8" s="9" t="s">
        <v>28</v>
      </c>
      <c r="I8" s="10" t="s">
        <v>29</v>
      </c>
    </row>
    <row r="9" spans="1:9" ht="20.25" customHeight="1" x14ac:dyDescent="0.2">
      <c r="A9" s="11" t="s">
        <v>30</v>
      </c>
      <c r="B9" s="90"/>
      <c r="C9" s="91"/>
      <c r="D9" s="91"/>
      <c r="E9" s="91"/>
      <c r="F9" s="91"/>
      <c r="G9" s="91"/>
      <c r="H9" s="95"/>
      <c r="I9" s="12"/>
    </row>
    <row r="10" spans="1:9" ht="20.25" customHeight="1" x14ac:dyDescent="0.2">
      <c r="A10" s="79" t="s">
        <v>31</v>
      </c>
      <c r="B10" s="80" t="s">
        <v>32</v>
      </c>
      <c r="C10" s="15" t="s">
        <v>33</v>
      </c>
      <c r="D10" s="16">
        <v>0</v>
      </c>
      <c r="E10" s="16">
        <v>0</v>
      </c>
      <c r="F10" s="17" t="s">
        <v>34</v>
      </c>
      <c r="G10" s="18">
        <v>1950</v>
      </c>
      <c r="H10" s="19">
        <f>D10*E10*G10</f>
        <v>0</v>
      </c>
      <c r="I10" s="20"/>
    </row>
    <row r="11" spans="1:9" ht="24" customHeight="1" x14ac:dyDescent="0.2">
      <c r="A11" s="112" t="s">
        <v>35</v>
      </c>
      <c r="B11" s="114" t="s">
        <v>36</v>
      </c>
      <c r="C11" s="15" t="s">
        <v>37</v>
      </c>
      <c r="D11" s="16">
        <v>1</v>
      </c>
      <c r="E11" s="16">
        <v>1</v>
      </c>
      <c r="F11" s="17" t="s">
        <v>38</v>
      </c>
      <c r="G11" s="18">
        <v>7000</v>
      </c>
      <c r="H11" s="19">
        <f>D11*E11*G11</f>
        <v>7000</v>
      </c>
      <c r="I11" s="21" t="s">
        <v>39</v>
      </c>
    </row>
    <row r="12" spans="1:9" ht="20.25" customHeight="1" x14ac:dyDescent="0.2">
      <c r="A12" s="113"/>
      <c r="B12" s="114"/>
      <c r="C12" s="15" t="s">
        <v>40</v>
      </c>
      <c r="D12" s="16">
        <v>30</v>
      </c>
      <c r="E12" s="16">
        <v>1</v>
      </c>
      <c r="F12" s="17" t="s">
        <v>41</v>
      </c>
      <c r="G12" s="18">
        <v>68</v>
      </c>
      <c r="H12" s="19">
        <f>D12*E12*G12</f>
        <v>2040</v>
      </c>
      <c r="I12" s="21" t="s">
        <v>42</v>
      </c>
    </row>
    <row r="13" spans="1:9" ht="20.25" customHeight="1" thickBot="1" x14ac:dyDescent="0.25">
      <c r="A13" s="98" t="s">
        <v>43</v>
      </c>
      <c r="B13" s="99"/>
      <c r="C13" s="99"/>
      <c r="D13" s="99"/>
      <c r="E13" s="99"/>
      <c r="F13" s="99"/>
      <c r="G13" s="99"/>
      <c r="H13" s="22">
        <f>SUM(H10:H12)</f>
        <v>9040</v>
      </c>
      <c r="I13" s="21"/>
    </row>
    <row r="14" spans="1:9" ht="20.25" customHeight="1" x14ac:dyDescent="0.2">
      <c r="A14" s="23" t="s">
        <v>21</v>
      </c>
      <c r="B14" s="24" t="s">
        <v>22</v>
      </c>
      <c r="C14" s="24" t="s">
        <v>23</v>
      </c>
      <c r="D14" s="25" t="s">
        <v>24</v>
      </c>
      <c r="E14" s="78" t="s">
        <v>44</v>
      </c>
      <c r="F14" s="24" t="s">
        <v>26</v>
      </c>
      <c r="G14" s="24" t="s">
        <v>27</v>
      </c>
      <c r="H14" s="24" t="s">
        <v>45</v>
      </c>
      <c r="I14" s="27" t="s">
        <v>29</v>
      </c>
    </row>
    <row r="15" spans="1:9" ht="26.1" customHeight="1" x14ac:dyDescent="0.2">
      <c r="A15" s="11" t="s">
        <v>46</v>
      </c>
      <c r="B15" s="90" t="s">
        <v>47</v>
      </c>
      <c r="C15" s="91"/>
      <c r="D15" s="91"/>
      <c r="E15" s="91"/>
      <c r="F15" s="91"/>
      <c r="G15" s="91"/>
      <c r="H15" s="95"/>
      <c r="I15" s="28" t="s">
        <v>48</v>
      </c>
    </row>
    <row r="16" spans="1:9" ht="20.25" customHeight="1" x14ac:dyDescent="0.2">
      <c r="A16" s="29" t="s">
        <v>49</v>
      </c>
      <c r="B16" s="30" t="s">
        <v>50</v>
      </c>
      <c r="C16" s="31" t="s">
        <v>51</v>
      </c>
      <c r="D16" s="32">
        <v>0</v>
      </c>
      <c r="E16" s="81">
        <v>1</v>
      </c>
      <c r="F16" s="34" t="s">
        <v>52</v>
      </c>
      <c r="G16" s="35">
        <v>168</v>
      </c>
      <c r="H16" s="19">
        <f>D16*G16*E16</f>
        <v>0</v>
      </c>
      <c r="I16" s="12" t="s">
        <v>53</v>
      </c>
    </row>
    <row r="17" spans="1:9" ht="20.25" customHeight="1" x14ac:dyDescent="0.2">
      <c r="A17" s="29" t="s">
        <v>54</v>
      </c>
      <c r="B17" s="30" t="s">
        <v>55</v>
      </c>
      <c r="C17" s="31" t="s">
        <v>56</v>
      </c>
      <c r="D17" s="32">
        <v>30</v>
      </c>
      <c r="E17" s="81">
        <v>1</v>
      </c>
      <c r="F17" s="34" t="s">
        <v>52</v>
      </c>
      <c r="G17" s="35">
        <v>300</v>
      </c>
      <c r="H17" s="19">
        <f>D17*G17*E17</f>
        <v>9000</v>
      </c>
      <c r="I17" s="28"/>
    </row>
    <row r="18" spans="1:9" ht="14.25" x14ac:dyDescent="0.2">
      <c r="B18" s="30" t="s">
        <v>57</v>
      </c>
      <c r="C18" s="31"/>
      <c r="D18" s="32"/>
      <c r="E18" s="81"/>
      <c r="F18" s="34" t="s">
        <v>52</v>
      </c>
      <c r="G18" s="35"/>
      <c r="H18" s="19">
        <f t="shared" ref="H18" si="0">D18*G18*E18</f>
        <v>0</v>
      </c>
      <c r="I18" s="28"/>
    </row>
    <row r="19" spans="1:9" ht="20.25" customHeight="1" thickBot="1" x14ac:dyDescent="0.25">
      <c r="A19" s="98" t="s">
        <v>43</v>
      </c>
      <c r="B19" s="99"/>
      <c r="C19" s="99"/>
      <c r="D19" s="99"/>
      <c r="E19" s="99"/>
      <c r="F19" s="99"/>
      <c r="G19" s="100"/>
      <c r="H19" s="36">
        <f>SUM(H16:H18)</f>
        <v>9000</v>
      </c>
      <c r="I19" s="12"/>
    </row>
    <row r="20" spans="1:9" ht="20.25" customHeight="1" x14ac:dyDescent="0.2">
      <c r="A20" s="23" t="s">
        <v>21</v>
      </c>
      <c r="B20" s="24" t="s">
        <v>22</v>
      </c>
      <c r="C20" s="24" t="s">
        <v>23</v>
      </c>
      <c r="D20" s="25" t="s">
        <v>58</v>
      </c>
      <c r="E20" s="25" t="s">
        <v>44</v>
      </c>
      <c r="F20" s="24" t="s">
        <v>26</v>
      </c>
      <c r="G20" s="24" t="s">
        <v>27</v>
      </c>
      <c r="H20" s="24" t="s">
        <v>45</v>
      </c>
      <c r="I20" s="27" t="s">
        <v>29</v>
      </c>
    </row>
    <row r="21" spans="1:9" ht="20.25" customHeight="1" x14ac:dyDescent="0.2">
      <c r="A21" s="11" t="s">
        <v>59</v>
      </c>
      <c r="B21" s="90" t="s">
        <v>60</v>
      </c>
      <c r="C21" s="91"/>
      <c r="D21" s="91"/>
      <c r="E21" s="91"/>
      <c r="F21" s="91"/>
      <c r="G21" s="91"/>
      <c r="H21" s="95"/>
      <c r="I21" s="12"/>
    </row>
    <row r="22" spans="1:9" ht="14.25" x14ac:dyDescent="0.2">
      <c r="A22" s="79" t="s">
        <v>61</v>
      </c>
      <c r="B22" s="37" t="s">
        <v>62</v>
      </c>
      <c r="C22" s="38" t="s">
        <v>63</v>
      </c>
      <c r="D22" s="32">
        <v>6</v>
      </c>
      <c r="E22" s="32">
        <v>2</v>
      </c>
      <c r="F22" s="34" t="s">
        <v>64</v>
      </c>
      <c r="G22" s="39">
        <v>280</v>
      </c>
      <c r="H22" s="19">
        <f>D22*E22*G22</f>
        <v>3360</v>
      </c>
      <c r="I22" s="40"/>
    </row>
    <row r="23" spans="1:9" ht="14.25" x14ac:dyDescent="0.2">
      <c r="A23" s="79" t="s">
        <v>118</v>
      </c>
      <c r="B23" s="37" t="s">
        <v>62</v>
      </c>
      <c r="C23" s="38" t="s">
        <v>63</v>
      </c>
      <c r="D23" s="32">
        <v>1</v>
      </c>
      <c r="E23" s="41">
        <v>2</v>
      </c>
      <c r="F23" s="34" t="s">
        <v>64</v>
      </c>
      <c r="G23" s="42">
        <v>280</v>
      </c>
      <c r="H23" s="19">
        <f t="shared" ref="H23:H26" si="1">D23*E23*G23</f>
        <v>560</v>
      </c>
      <c r="I23" s="40" t="s">
        <v>66</v>
      </c>
    </row>
    <row r="24" spans="1:9" ht="14.25" x14ac:dyDescent="0.2">
      <c r="A24" s="79" t="s">
        <v>67</v>
      </c>
      <c r="B24" s="37" t="s">
        <v>62</v>
      </c>
      <c r="C24" s="38" t="s">
        <v>63</v>
      </c>
      <c r="D24" s="32">
        <v>1</v>
      </c>
      <c r="E24" s="41">
        <v>2</v>
      </c>
      <c r="F24" s="34" t="s">
        <v>64</v>
      </c>
      <c r="G24" s="42">
        <v>380</v>
      </c>
      <c r="H24" s="19">
        <f t="shared" si="1"/>
        <v>760</v>
      </c>
      <c r="I24" s="40" t="s">
        <v>68</v>
      </c>
    </row>
    <row r="25" spans="1:9" ht="14.25" x14ac:dyDescent="0.2">
      <c r="A25" s="79" t="s">
        <v>65</v>
      </c>
      <c r="B25" s="37" t="s">
        <v>62</v>
      </c>
      <c r="C25" s="38" t="s">
        <v>63</v>
      </c>
      <c r="D25" s="32">
        <v>1</v>
      </c>
      <c r="E25" s="41">
        <v>2</v>
      </c>
      <c r="F25" s="34" t="s">
        <v>64</v>
      </c>
      <c r="G25" s="42">
        <v>330</v>
      </c>
      <c r="H25" s="19">
        <f t="shared" si="1"/>
        <v>660</v>
      </c>
      <c r="I25" s="40" t="s">
        <v>70</v>
      </c>
    </row>
    <row r="26" spans="1:9" ht="14.25" x14ac:dyDescent="0.2">
      <c r="A26" s="79" t="s">
        <v>69</v>
      </c>
      <c r="B26" s="37" t="s">
        <v>62</v>
      </c>
      <c r="C26" s="38" t="s">
        <v>72</v>
      </c>
      <c r="D26" s="32">
        <v>1</v>
      </c>
      <c r="E26" s="41">
        <v>2</v>
      </c>
      <c r="F26" s="34" t="s">
        <v>64</v>
      </c>
      <c r="G26" s="42">
        <v>350</v>
      </c>
      <c r="H26" s="19">
        <f t="shared" si="1"/>
        <v>700</v>
      </c>
      <c r="I26" s="40"/>
    </row>
    <row r="27" spans="1:9" ht="14.25" x14ac:dyDescent="0.2">
      <c r="A27" s="79" t="s">
        <v>71</v>
      </c>
      <c r="B27" s="37" t="s">
        <v>74</v>
      </c>
      <c r="C27" s="38" t="s">
        <v>63</v>
      </c>
      <c r="D27" s="32">
        <v>2</v>
      </c>
      <c r="E27" s="41">
        <v>2</v>
      </c>
      <c r="F27" s="34" t="s">
        <v>64</v>
      </c>
      <c r="G27" s="42">
        <v>1000</v>
      </c>
      <c r="H27" s="19">
        <f>D27*E27*G27</f>
        <v>4000</v>
      </c>
      <c r="I27" s="28" t="s">
        <v>75</v>
      </c>
    </row>
    <row r="28" spans="1:9" ht="14.25" x14ac:dyDescent="0.2">
      <c r="A28" s="79" t="s">
        <v>73</v>
      </c>
      <c r="B28" s="37" t="s">
        <v>74</v>
      </c>
      <c r="C28" s="38" t="s">
        <v>63</v>
      </c>
      <c r="D28" s="32">
        <v>1</v>
      </c>
      <c r="E28" s="41">
        <v>2</v>
      </c>
      <c r="F28" s="34" t="s">
        <v>64</v>
      </c>
      <c r="G28" s="42">
        <v>1300</v>
      </c>
      <c r="H28" s="19">
        <f>D28*E28*G28</f>
        <v>2600</v>
      </c>
      <c r="I28" s="28" t="s">
        <v>119</v>
      </c>
    </row>
    <row r="29" spans="1:9" ht="14.25" x14ac:dyDescent="0.2">
      <c r="A29" s="79" t="s">
        <v>120</v>
      </c>
      <c r="B29" s="37" t="s">
        <v>74</v>
      </c>
      <c r="C29" s="38" t="s">
        <v>63</v>
      </c>
      <c r="D29" s="32">
        <v>1</v>
      </c>
      <c r="E29" s="41">
        <v>2</v>
      </c>
      <c r="F29" s="34" t="s">
        <v>64</v>
      </c>
      <c r="G29" s="42">
        <v>800</v>
      </c>
      <c r="H29" s="19">
        <f t="shared" ref="H29:H31" si="2">D29*E29*G29</f>
        <v>1600</v>
      </c>
      <c r="I29" s="28" t="s">
        <v>77</v>
      </c>
    </row>
    <row r="30" spans="1:9" ht="14.25" x14ac:dyDescent="0.2">
      <c r="A30" s="79" t="s">
        <v>76</v>
      </c>
      <c r="B30" s="37" t="s">
        <v>74</v>
      </c>
      <c r="C30" s="38" t="s">
        <v>63</v>
      </c>
      <c r="D30" s="32">
        <v>1</v>
      </c>
      <c r="E30" s="41">
        <v>2</v>
      </c>
      <c r="F30" s="34" t="s">
        <v>64</v>
      </c>
      <c r="G30" s="42">
        <v>800</v>
      </c>
      <c r="H30" s="19">
        <f t="shared" si="2"/>
        <v>1600</v>
      </c>
      <c r="I30" s="28" t="s">
        <v>79</v>
      </c>
    </row>
    <row r="31" spans="1:9" ht="14.25" x14ac:dyDescent="0.2">
      <c r="A31" s="79" t="s">
        <v>78</v>
      </c>
      <c r="B31" s="37" t="s">
        <v>121</v>
      </c>
      <c r="C31" s="38"/>
      <c r="D31" s="32">
        <v>1</v>
      </c>
      <c r="E31" s="41">
        <v>1</v>
      </c>
      <c r="F31" s="34"/>
      <c r="G31" s="42">
        <v>3960</v>
      </c>
      <c r="H31" s="19">
        <f t="shared" si="2"/>
        <v>3960</v>
      </c>
      <c r="I31" s="28"/>
    </row>
    <row r="32" spans="1:9" ht="20.25" customHeight="1" thickBot="1" x14ac:dyDescent="0.25">
      <c r="A32" s="98" t="s">
        <v>43</v>
      </c>
      <c r="B32" s="99"/>
      <c r="C32" s="99"/>
      <c r="D32" s="99"/>
      <c r="E32" s="99"/>
      <c r="F32" s="99"/>
      <c r="G32" s="100"/>
      <c r="H32" s="36">
        <f>SUM(H22:H31)</f>
        <v>19800</v>
      </c>
      <c r="I32" s="12"/>
    </row>
    <row r="33" spans="1:9" ht="20.25" customHeight="1" x14ac:dyDescent="0.2">
      <c r="A33" s="23" t="s">
        <v>21</v>
      </c>
      <c r="B33" s="24" t="s">
        <v>22</v>
      </c>
      <c r="C33" s="24" t="s">
        <v>23</v>
      </c>
      <c r="D33" s="88" t="s">
        <v>58</v>
      </c>
      <c r="E33" s="89"/>
      <c r="F33" s="24" t="s">
        <v>26</v>
      </c>
      <c r="G33" s="24" t="s">
        <v>27</v>
      </c>
      <c r="H33" s="24" t="s">
        <v>45</v>
      </c>
      <c r="I33" s="27" t="s">
        <v>29</v>
      </c>
    </row>
    <row r="34" spans="1:9" ht="20.25" customHeight="1" x14ac:dyDescent="0.2">
      <c r="A34" s="11" t="s">
        <v>80</v>
      </c>
      <c r="B34" s="90" t="s">
        <v>81</v>
      </c>
      <c r="C34" s="91"/>
      <c r="D34" s="91"/>
      <c r="E34" s="91"/>
      <c r="F34" s="91"/>
      <c r="G34" s="91"/>
      <c r="H34" s="95"/>
      <c r="I34" s="43"/>
    </row>
    <row r="35" spans="1:9" ht="20.25" customHeight="1" x14ac:dyDescent="0.2">
      <c r="A35" s="44" t="s">
        <v>82</v>
      </c>
      <c r="B35" s="30" t="s">
        <v>83</v>
      </c>
      <c r="C35" s="31"/>
      <c r="D35" s="96">
        <v>24</v>
      </c>
      <c r="E35" s="97"/>
      <c r="F35" s="34" t="s">
        <v>52</v>
      </c>
      <c r="G35" s="39">
        <v>10</v>
      </c>
      <c r="H35" s="19">
        <f>D35*G35</f>
        <v>240</v>
      </c>
      <c r="I35" s="43"/>
    </row>
    <row r="36" spans="1:9" ht="20.25" customHeight="1" x14ac:dyDescent="0.2">
      <c r="A36" s="44" t="s">
        <v>84</v>
      </c>
      <c r="B36" s="30" t="s">
        <v>85</v>
      </c>
      <c r="C36" s="31"/>
      <c r="D36" s="96">
        <v>15</v>
      </c>
      <c r="E36" s="97"/>
      <c r="F36" s="34"/>
      <c r="G36" s="39">
        <v>10</v>
      </c>
      <c r="H36" s="19">
        <f>D36*G36</f>
        <v>150</v>
      </c>
      <c r="I36" s="43"/>
    </row>
    <row r="37" spans="1:9" ht="20.25" customHeight="1" thickBot="1" x14ac:dyDescent="0.25">
      <c r="A37" s="98" t="s">
        <v>43</v>
      </c>
      <c r="B37" s="99"/>
      <c r="C37" s="99"/>
      <c r="D37" s="99"/>
      <c r="E37" s="99"/>
      <c r="F37" s="99"/>
      <c r="G37" s="100"/>
      <c r="H37" s="36">
        <f>SUM(H35:H36)</f>
        <v>390</v>
      </c>
      <c r="I37" s="43"/>
    </row>
    <row r="38" spans="1:9" ht="20.25" customHeight="1" thickBot="1" x14ac:dyDescent="0.25">
      <c r="A38" s="45" t="s">
        <v>21</v>
      </c>
      <c r="B38" s="46" t="s">
        <v>22</v>
      </c>
      <c r="C38" s="46" t="s">
        <v>23</v>
      </c>
      <c r="D38" s="47" t="s">
        <v>24</v>
      </c>
      <c r="E38" s="48" t="s">
        <v>86</v>
      </c>
      <c r="F38" s="46" t="s">
        <v>26</v>
      </c>
      <c r="G38" s="46" t="s">
        <v>27</v>
      </c>
      <c r="H38" s="46" t="s">
        <v>45</v>
      </c>
      <c r="I38" s="49" t="s">
        <v>29</v>
      </c>
    </row>
    <row r="39" spans="1:9" ht="20.25" customHeight="1" x14ac:dyDescent="0.2">
      <c r="A39" s="11" t="s">
        <v>87</v>
      </c>
      <c r="B39" s="101" t="s">
        <v>88</v>
      </c>
      <c r="C39" s="101"/>
      <c r="D39" s="101"/>
      <c r="E39" s="101"/>
      <c r="F39" s="101"/>
      <c r="G39" s="101"/>
      <c r="H39" s="101"/>
      <c r="I39" s="102"/>
    </row>
    <row r="40" spans="1:9" ht="20.25" customHeight="1" x14ac:dyDescent="0.2">
      <c r="A40" s="44" t="s">
        <v>89</v>
      </c>
      <c r="B40" s="50" t="s">
        <v>90</v>
      </c>
      <c r="C40" s="51"/>
      <c r="D40" s="32"/>
      <c r="E40" s="32"/>
      <c r="F40" s="34" t="s">
        <v>91</v>
      </c>
      <c r="G40" s="39"/>
      <c r="H40" s="19">
        <f>D40*E40*G40</f>
        <v>0</v>
      </c>
      <c r="I40" s="43"/>
    </row>
    <row r="41" spans="1:9" ht="20.25" customHeight="1" x14ac:dyDescent="0.2">
      <c r="A41" s="44" t="s">
        <v>92</v>
      </c>
      <c r="B41" s="50" t="s">
        <v>93</v>
      </c>
      <c r="C41" s="51"/>
      <c r="D41" s="52">
        <v>1</v>
      </c>
      <c r="E41" s="52">
        <v>1</v>
      </c>
      <c r="F41" s="34" t="s">
        <v>91</v>
      </c>
      <c r="G41" s="53">
        <v>600</v>
      </c>
      <c r="H41" s="19">
        <f>D41*E41*G41</f>
        <v>600</v>
      </c>
      <c r="I41" s="54"/>
    </row>
    <row r="42" spans="1:9" ht="20.25" customHeight="1" x14ac:dyDescent="0.2">
      <c r="A42" s="98" t="s">
        <v>43</v>
      </c>
      <c r="B42" s="99"/>
      <c r="C42" s="99"/>
      <c r="D42" s="99"/>
      <c r="E42" s="99"/>
      <c r="F42" s="99"/>
      <c r="G42" s="100"/>
      <c r="H42" s="36">
        <f>SUM(H40:H41)</f>
        <v>600</v>
      </c>
      <c r="I42" s="55"/>
    </row>
    <row r="43" spans="1:9" ht="20.25" customHeight="1" thickBot="1" x14ac:dyDescent="0.25">
      <c r="A43" s="56" t="s">
        <v>94</v>
      </c>
      <c r="B43" s="57"/>
      <c r="C43" s="57"/>
      <c r="D43" s="58"/>
      <c r="E43" s="58"/>
      <c r="F43" s="57"/>
      <c r="G43" s="59"/>
      <c r="H43" s="60">
        <f>H32+H13+H19+H37+H42</f>
        <v>38830</v>
      </c>
      <c r="I43" s="61"/>
    </row>
    <row r="44" spans="1:9" ht="20.25" customHeight="1" x14ac:dyDescent="0.2">
      <c r="A44" s="23" t="s">
        <v>21</v>
      </c>
      <c r="B44" s="24" t="s">
        <v>22</v>
      </c>
      <c r="C44" s="24" t="s">
        <v>23</v>
      </c>
      <c r="D44" s="88" t="s">
        <v>58</v>
      </c>
      <c r="E44" s="89"/>
      <c r="F44" s="24" t="s">
        <v>26</v>
      </c>
      <c r="G44" s="24" t="s">
        <v>27</v>
      </c>
      <c r="H44" s="24" t="s">
        <v>45</v>
      </c>
      <c r="I44" s="27" t="s">
        <v>29</v>
      </c>
    </row>
    <row r="45" spans="1:9" ht="20.25" customHeight="1" x14ac:dyDescent="0.2">
      <c r="A45" s="11" t="s">
        <v>95</v>
      </c>
      <c r="B45" s="90" t="s">
        <v>96</v>
      </c>
      <c r="C45" s="91"/>
      <c r="D45" s="91"/>
      <c r="E45" s="91"/>
      <c r="F45" s="91"/>
      <c r="G45" s="91"/>
      <c r="H45" s="91"/>
      <c r="I45" s="92"/>
    </row>
    <row r="46" spans="1:9" ht="20.25" customHeight="1" x14ac:dyDescent="0.2">
      <c r="A46" s="29" t="s">
        <v>97</v>
      </c>
      <c r="B46" s="38" t="s">
        <v>96</v>
      </c>
      <c r="C46" s="38"/>
      <c r="D46" s="93"/>
      <c r="E46" s="94"/>
      <c r="F46" s="34"/>
      <c r="G46" s="62">
        <v>0.1</v>
      </c>
      <c r="H46" s="19">
        <f>G46*H43</f>
        <v>3883</v>
      </c>
      <c r="I46" s="12"/>
    </row>
    <row r="47" spans="1:9" ht="20.25" customHeight="1" thickBot="1" x14ac:dyDescent="0.25">
      <c r="A47" s="82" t="s">
        <v>43</v>
      </c>
      <c r="B47" s="83"/>
      <c r="C47" s="83"/>
      <c r="D47" s="103"/>
      <c r="E47" s="103"/>
      <c r="F47" s="83"/>
      <c r="G47" s="84"/>
      <c r="H47" s="63">
        <f>SUM(H46:H46)</f>
        <v>3883</v>
      </c>
      <c r="I47" s="64"/>
    </row>
    <row r="48" spans="1:9" ht="20.25" customHeight="1" x14ac:dyDescent="0.2">
      <c r="A48" s="23" t="s">
        <v>21</v>
      </c>
      <c r="B48" s="24" t="s">
        <v>22</v>
      </c>
      <c r="C48" s="24" t="s">
        <v>23</v>
      </c>
      <c r="D48" s="25" t="s">
        <v>24</v>
      </c>
      <c r="E48" s="25" t="s">
        <v>86</v>
      </c>
      <c r="F48" s="24" t="s">
        <v>26</v>
      </c>
      <c r="G48" s="24" t="s">
        <v>27</v>
      </c>
      <c r="H48" s="24" t="s">
        <v>45</v>
      </c>
      <c r="I48" s="27" t="s">
        <v>29</v>
      </c>
    </row>
    <row r="49" spans="1:9" ht="20.25" customHeight="1" x14ac:dyDescent="0.2">
      <c r="A49" s="11" t="s">
        <v>98</v>
      </c>
      <c r="B49" s="90" t="s">
        <v>99</v>
      </c>
      <c r="C49" s="91"/>
      <c r="D49" s="91"/>
      <c r="E49" s="91"/>
      <c r="F49" s="91"/>
      <c r="G49" s="91"/>
      <c r="H49" s="91"/>
      <c r="I49" s="92"/>
    </row>
    <row r="50" spans="1:9" ht="20.25" customHeight="1" x14ac:dyDescent="0.2">
      <c r="A50" s="29" t="s">
        <v>100</v>
      </c>
      <c r="B50" s="38" t="s">
        <v>101</v>
      </c>
      <c r="C50" s="38"/>
      <c r="D50" s="32"/>
      <c r="E50" s="32"/>
      <c r="F50" s="34" t="s">
        <v>91</v>
      </c>
      <c r="G50" s="62"/>
      <c r="H50" s="19">
        <f>D50*E50*G50</f>
        <v>0</v>
      </c>
      <c r="I50" s="43"/>
    </row>
    <row r="51" spans="1:9" ht="20.25" customHeight="1" x14ac:dyDescent="0.2">
      <c r="A51" s="29" t="s">
        <v>102</v>
      </c>
      <c r="B51" s="38" t="s">
        <v>103</v>
      </c>
      <c r="C51" s="38"/>
      <c r="D51" s="32"/>
      <c r="E51" s="32"/>
      <c r="F51" s="34" t="s">
        <v>91</v>
      </c>
      <c r="G51" s="62"/>
      <c r="H51" s="19">
        <f t="shared" ref="H51" si="3">D51*E51*G51</f>
        <v>0</v>
      </c>
      <c r="I51" s="43"/>
    </row>
    <row r="52" spans="1:9" ht="20.25" customHeight="1" thickBot="1" x14ac:dyDescent="0.25">
      <c r="A52" s="82" t="s">
        <v>43</v>
      </c>
      <c r="B52" s="83"/>
      <c r="C52" s="83"/>
      <c r="D52" s="83"/>
      <c r="E52" s="83"/>
      <c r="F52" s="83"/>
      <c r="G52" s="84"/>
      <c r="H52" s="63">
        <f>SUM(H50:H51)</f>
        <v>0</v>
      </c>
      <c r="I52" s="65"/>
    </row>
    <row r="53" spans="1:9" ht="20.25" customHeight="1" x14ac:dyDescent="0.2">
      <c r="A53" s="23" t="s">
        <v>21</v>
      </c>
      <c r="B53" s="24" t="s">
        <v>22</v>
      </c>
      <c r="C53" s="24" t="s">
        <v>23</v>
      </c>
      <c r="D53" s="88" t="s">
        <v>24</v>
      </c>
      <c r="E53" s="89"/>
      <c r="F53" s="24" t="s">
        <v>26</v>
      </c>
      <c r="G53" s="24" t="s">
        <v>27</v>
      </c>
      <c r="H53" s="24" t="s">
        <v>45</v>
      </c>
      <c r="I53" s="27" t="s">
        <v>29</v>
      </c>
    </row>
    <row r="54" spans="1:9" ht="20.25" customHeight="1" x14ac:dyDescent="0.2">
      <c r="A54" s="11" t="s">
        <v>104</v>
      </c>
      <c r="B54" s="90" t="s">
        <v>105</v>
      </c>
      <c r="C54" s="91"/>
      <c r="D54" s="91"/>
      <c r="E54" s="91"/>
      <c r="F54" s="91"/>
      <c r="G54" s="91"/>
      <c r="H54" s="91"/>
      <c r="I54" s="92"/>
    </row>
    <row r="55" spans="1:9" ht="14.25" x14ac:dyDescent="0.2">
      <c r="A55" s="66" t="s">
        <v>106</v>
      </c>
      <c r="B55" s="67" t="s">
        <v>107</v>
      </c>
      <c r="C55" s="68"/>
      <c r="D55" s="32">
        <v>1</v>
      </c>
      <c r="E55" s="32">
        <v>2</v>
      </c>
      <c r="F55" s="34" t="s">
        <v>41</v>
      </c>
      <c r="G55" s="35"/>
      <c r="H55" s="19">
        <f>D55*E55*G55</f>
        <v>0</v>
      </c>
      <c r="I55" s="28" t="s">
        <v>122</v>
      </c>
    </row>
    <row r="56" spans="1:9" ht="12.75" customHeight="1" x14ac:dyDescent="0.2">
      <c r="A56" s="66" t="s">
        <v>108</v>
      </c>
      <c r="B56" s="30" t="s">
        <v>109</v>
      </c>
      <c r="C56" s="68"/>
      <c r="D56" s="32">
        <v>1</v>
      </c>
      <c r="E56" s="32">
        <v>2</v>
      </c>
      <c r="F56" s="34" t="s">
        <v>41</v>
      </c>
      <c r="G56" s="69"/>
      <c r="H56" s="19">
        <f>D56*E56*G56</f>
        <v>0</v>
      </c>
      <c r="I56" s="28" t="s">
        <v>123</v>
      </c>
    </row>
    <row r="57" spans="1:9" ht="20.25" customHeight="1" x14ac:dyDescent="0.2">
      <c r="A57" s="82" t="s">
        <v>43</v>
      </c>
      <c r="B57" s="83"/>
      <c r="C57" s="83"/>
      <c r="D57" s="83"/>
      <c r="E57" s="83"/>
      <c r="F57" s="83"/>
      <c r="G57" s="84"/>
      <c r="H57" s="63">
        <f>SUM(H55:H56)</f>
        <v>0</v>
      </c>
      <c r="I57" s="65"/>
    </row>
    <row r="58" spans="1:9" ht="20.25" customHeight="1" thickBot="1" x14ac:dyDescent="0.25">
      <c r="A58" s="56" t="s">
        <v>94</v>
      </c>
      <c r="B58" s="57"/>
      <c r="C58" s="57"/>
      <c r="D58" s="57"/>
      <c r="E58" s="57"/>
      <c r="F58" s="57"/>
      <c r="G58" s="59"/>
      <c r="H58" s="60">
        <f>H57+H52+H47+H43</f>
        <v>42713</v>
      </c>
      <c r="I58" s="70"/>
    </row>
    <row r="59" spans="1:9" ht="20.25" customHeight="1" x14ac:dyDescent="0.2">
      <c r="A59" s="23" t="s">
        <v>21</v>
      </c>
      <c r="B59" s="24" t="s">
        <v>22</v>
      </c>
      <c r="C59" s="24" t="s">
        <v>23</v>
      </c>
      <c r="D59" s="88" t="s">
        <v>58</v>
      </c>
      <c r="E59" s="89"/>
      <c r="F59" s="24" t="s">
        <v>26</v>
      </c>
      <c r="G59" s="24" t="s">
        <v>27</v>
      </c>
      <c r="H59" s="24" t="s">
        <v>45</v>
      </c>
      <c r="I59" s="27" t="s">
        <v>29</v>
      </c>
    </row>
    <row r="60" spans="1:9" ht="20.25" customHeight="1" x14ac:dyDescent="0.2">
      <c r="A60" s="11" t="s">
        <v>110</v>
      </c>
      <c r="B60" s="90" t="s">
        <v>111</v>
      </c>
      <c r="C60" s="91"/>
      <c r="D60" s="91"/>
      <c r="E60" s="91"/>
      <c r="F60" s="91"/>
      <c r="G60" s="91"/>
      <c r="H60" s="91"/>
      <c r="I60" s="92"/>
    </row>
    <row r="61" spans="1:9" ht="20.25" customHeight="1" x14ac:dyDescent="0.2">
      <c r="A61" s="29" t="s">
        <v>112</v>
      </c>
      <c r="B61" s="38" t="s">
        <v>111</v>
      </c>
      <c r="C61" s="38"/>
      <c r="D61" s="93"/>
      <c r="E61" s="94"/>
      <c r="F61" s="34"/>
      <c r="G61" s="62">
        <v>0.06</v>
      </c>
      <c r="H61" s="19">
        <f>G61*H58</f>
        <v>2562.7799999999997</v>
      </c>
      <c r="I61" s="12"/>
    </row>
    <row r="62" spans="1:9" ht="20.25" customHeight="1" x14ac:dyDescent="0.2">
      <c r="A62" s="82" t="s">
        <v>43</v>
      </c>
      <c r="B62" s="83"/>
      <c r="C62" s="83"/>
      <c r="D62" s="83"/>
      <c r="E62" s="83"/>
      <c r="F62" s="83"/>
      <c r="G62" s="84"/>
      <c r="H62" s="63">
        <f>SUM(H61)</f>
        <v>2562.7799999999997</v>
      </c>
      <c r="I62" s="65"/>
    </row>
    <row r="63" spans="1:9" ht="20.25" customHeight="1" x14ac:dyDescent="0.2">
      <c r="A63" s="71" t="s">
        <v>113</v>
      </c>
      <c r="B63" s="72"/>
      <c r="C63" s="72"/>
      <c r="D63" s="72"/>
      <c r="E63" s="72"/>
      <c r="F63" s="72"/>
      <c r="G63" s="73"/>
      <c r="H63" s="74">
        <f>H62+H58</f>
        <v>45275.78</v>
      </c>
      <c r="I63" s="75"/>
    </row>
    <row r="64" spans="1:9" ht="20.25" customHeight="1" thickBot="1" x14ac:dyDescent="0.25">
      <c r="A64" s="85" t="s">
        <v>114</v>
      </c>
      <c r="B64" s="86"/>
      <c r="C64" s="86"/>
      <c r="D64" s="86"/>
      <c r="E64" s="86"/>
      <c r="F64" s="86"/>
      <c r="G64" s="86"/>
      <c r="H64" s="86"/>
      <c r="I64" s="87"/>
    </row>
    <row r="66" spans="8:8" ht="20.25" customHeight="1" x14ac:dyDescent="0.2">
      <c r="H66" s="76" t="s">
        <v>115</v>
      </c>
    </row>
    <row r="67" spans="8:8" ht="20.25" customHeight="1" x14ac:dyDescent="0.2">
      <c r="H67" s="77" t="s">
        <v>115</v>
      </c>
    </row>
    <row r="68" spans="8:8" ht="20.25" customHeight="1" x14ac:dyDescent="0.2">
      <c r="H68" s="77" t="s">
        <v>115</v>
      </c>
    </row>
  </sheetData>
  <mergeCells count="39">
    <mergeCell ref="A62:G62"/>
    <mergeCell ref="A64:I64"/>
    <mergeCell ref="D53:E53"/>
    <mergeCell ref="B54:I54"/>
    <mergeCell ref="A57:G57"/>
    <mergeCell ref="D59:E59"/>
    <mergeCell ref="B60:I60"/>
    <mergeCell ref="D61:E61"/>
    <mergeCell ref="D44:E44"/>
    <mergeCell ref="B45:I45"/>
    <mergeCell ref="D46:E46"/>
    <mergeCell ref="A47:G47"/>
    <mergeCell ref="B49:I49"/>
    <mergeCell ref="A52:G52"/>
    <mergeCell ref="B34:H34"/>
    <mergeCell ref="D35:E35"/>
    <mergeCell ref="D36:E36"/>
    <mergeCell ref="A37:G37"/>
    <mergeCell ref="B39:I39"/>
    <mergeCell ref="A42:G42"/>
    <mergeCell ref="A13:G13"/>
    <mergeCell ref="B15:H15"/>
    <mergeCell ref="A19:G19"/>
    <mergeCell ref="B21:H21"/>
    <mergeCell ref="A32:G32"/>
    <mergeCell ref="D33:E33"/>
    <mergeCell ref="A5:I5"/>
    <mergeCell ref="B6:I6"/>
    <mergeCell ref="A7:F7"/>
    <mergeCell ref="G7:I7"/>
    <mergeCell ref="B9:H9"/>
    <mergeCell ref="A11:A12"/>
    <mergeCell ref="B11:B12"/>
    <mergeCell ref="A1:I1"/>
    <mergeCell ref="D2:E2"/>
    <mergeCell ref="H2:I2"/>
    <mergeCell ref="D3:E3"/>
    <mergeCell ref="H3:I3"/>
    <mergeCell ref="H4:I4"/>
  </mergeCells>
  <phoneticPr fontId="4" type="noConversion"/>
  <dataValidations count="1">
    <dataValidation type="list" allowBlank="1" showInputMessage="1" showErrorMessage="1" sqref="B3" xr:uid="{0447A8B9-5FFD-48B0-A792-FFAF995686D1}">
      <formula1>"国内会议,国际会议"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B635-60C5-4619-A202-3FFBA1357AAA}">
  <dimension ref="A1:I66"/>
  <sheetViews>
    <sheetView topLeftCell="A22" zoomScaleNormal="100" zoomScalePageLayoutView="120" workbookViewId="0">
      <selection activeCell="D34" sqref="D34:E34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9" ht="42" customHeight="1" x14ac:dyDescent="0.2">
      <c r="A1" s="117" t="s">
        <v>0</v>
      </c>
      <c r="B1" s="118"/>
      <c r="C1" s="118"/>
      <c r="D1" s="118"/>
      <c r="E1" s="118"/>
      <c r="F1" s="118"/>
      <c r="G1" s="118"/>
      <c r="H1" s="118"/>
      <c r="I1" s="118"/>
    </row>
    <row r="2" spans="1:9" ht="20.25" customHeight="1" thickBot="1" x14ac:dyDescent="0.25">
      <c r="A2" s="1" t="s">
        <v>1</v>
      </c>
      <c r="B2" s="2" t="s">
        <v>2</v>
      </c>
      <c r="C2" s="3" t="s">
        <v>3</v>
      </c>
      <c r="D2" s="119" t="s">
        <v>4</v>
      </c>
      <c r="E2" s="119"/>
      <c r="F2" s="1" t="s">
        <v>5</v>
      </c>
      <c r="G2" s="4" t="s">
        <v>6</v>
      </c>
      <c r="H2" s="120" t="s">
        <v>7</v>
      </c>
      <c r="I2" s="120"/>
    </row>
    <row r="3" spans="1:9" ht="20.25" customHeight="1" thickBot="1" x14ac:dyDescent="0.25">
      <c r="A3" s="4" t="s">
        <v>8</v>
      </c>
      <c r="B3" s="5" t="s">
        <v>9</v>
      </c>
      <c r="C3" s="4" t="s">
        <v>10</v>
      </c>
      <c r="D3" s="121" t="s">
        <v>116</v>
      </c>
      <c r="E3" s="121"/>
      <c r="F3" s="1" t="s">
        <v>11</v>
      </c>
      <c r="G3" s="4" t="s">
        <v>12</v>
      </c>
      <c r="H3" s="116" t="s">
        <v>13</v>
      </c>
      <c r="I3" s="116"/>
    </row>
    <row r="4" spans="1:9" ht="20.25" customHeight="1" thickBot="1" x14ac:dyDescent="0.25">
      <c r="A4" s="4" t="s">
        <v>14</v>
      </c>
      <c r="B4" s="6">
        <v>43391</v>
      </c>
      <c r="C4" s="1"/>
      <c r="F4" s="1" t="s">
        <v>15</v>
      </c>
      <c r="G4" s="4" t="s">
        <v>16</v>
      </c>
      <c r="H4" s="115"/>
      <c r="I4" s="116"/>
    </row>
    <row r="5" spans="1:9" ht="15" thickBot="1" x14ac:dyDescent="0.25">
      <c r="A5" s="104"/>
      <c r="B5" s="105"/>
      <c r="C5" s="105"/>
      <c r="D5" s="105"/>
      <c r="E5" s="105"/>
      <c r="F5" s="105"/>
      <c r="G5" s="105"/>
      <c r="H5" s="105"/>
      <c r="I5" s="105"/>
    </row>
    <row r="6" spans="1:9" ht="51" customHeight="1" thickTop="1" thickBot="1" x14ac:dyDescent="0.25">
      <c r="A6" s="7" t="s">
        <v>17</v>
      </c>
      <c r="B6" s="106" t="s">
        <v>18</v>
      </c>
      <c r="C6" s="106"/>
      <c r="D6" s="106"/>
      <c r="E6" s="106"/>
      <c r="F6" s="106"/>
      <c r="G6" s="106"/>
      <c r="H6" s="107"/>
      <c r="I6" s="108"/>
    </row>
    <row r="7" spans="1:9" ht="20.25" customHeight="1" thickBot="1" x14ac:dyDescent="0.25">
      <c r="A7" s="109" t="s">
        <v>19</v>
      </c>
      <c r="B7" s="110"/>
      <c r="C7" s="110"/>
      <c r="D7" s="110"/>
      <c r="E7" s="110"/>
      <c r="F7" s="110"/>
      <c r="G7" s="109" t="s">
        <v>20</v>
      </c>
      <c r="H7" s="110"/>
      <c r="I7" s="111"/>
    </row>
    <row r="8" spans="1:9" ht="20.25" customHeight="1" x14ac:dyDescent="0.2">
      <c r="A8" s="8" t="s">
        <v>21</v>
      </c>
      <c r="B8" s="9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9" t="s">
        <v>27</v>
      </c>
      <c r="H8" s="9" t="s">
        <v>28</v>
      </c>
      <c r="I8" s="10" t="s">
        <v>29</v>
      </c>
    </row>
    <row r="9" spans="1:9" ht="20.25" customHeight="1" x14ac:dyDescent="0.2">
      <c r="A9" s="11" t="s">
        <v>30</v>
      </c>
      <c r="B9" s="90"/>
      <c r="C9" s="91"/>
      <c r="D9" s="91"/>
      <c r="E9" s="91"/>
      <c r="F9" s="91"/>
      <c r="G9" s="91"/>
      <c r="H9" s="95"/>
      <c r="I9" s="12"/>
    </row>
    <row r="10" spans="1:9" ht="20.25" customHeight="1" x14ac:dyDescent="0.2">
      <c r="A10" s="13" t="s">
        <v>31</v>
      </c>
      <c r="B10" s="14" t="s">
        <v>32</v>
      </c>
      <c r="C10" s="15" t="s">
        <v>33</v>
      </c>
      <c r="D10" s="16">
        <v>0</v>
      </c>
      <c r="E10" s="16">
        <v>0</v>
      </c>
      <c r="F10" s="17" t="s">
        <v>34</v>
      </c>
      <c r="G10" s="18">
        <v>1950</v>
      </c>
      <c r="H10" s="19">
        <f>D10*E10*G10</f>
        <v>0</v>
      </c>
      <c r="I10" s="20"/>
    </row>
    <row r="11" spans="1:9" ht="24" customHeight="1" x14ac:dyDescent="0.2">
      <c r="A11" s="112" t="s">
        <v>35</v>
      </c>
      <c r="B11" s="114" t="s">
        <v>36</v>
      </c>
      <c r="C11" s="15" t="s">
        <v>37</v>
      </c>
      <c r="D11" s="16">
        <v>1</v>
      </c>
      <c r="E11" s="16">
        <v>1</v>
      </c>
      <c r="F11" s="17" t="s">
        <v>38</v>
      </c>
      <c r="G11" s="18">
        <v>7000</v>
      </c>
      <c r="H11" s="19">
        <f>D11*E11*G11</f>
        <v>7000</v>
      </c>
      <c r="I11" s="21" t="s">
        <v>39</v>
      </c>
    </row>
    <row r="12" spans="1:9" ht="20.25" customHeight="1" x14ac:dyDescent="0.2">
      <c r="A12" s="113"/>
      <c r="B12" s="114"/>
      <c r="C12" s="15" t="s">
        <v>40</v>
      </c>
      <c r="D12" s="16">
        <v>30</v>
      </c>
      <c r="E12" s="16">
        <v>1</v>
      </c>
      <c r="F12" s="17" t="s">
        <v>41</v>
      </c>
      <c r="G12" s="18">
        <v>68</v>
      </c>
      <c r="H12" s="19">
        <f>D12*E12*G12</f>
        <v>2040</v>
      </c>
      <c r="I12" s="21" t="s">
        <v>42</v>
      </c>
    </row>
    <row r="13" spans="1:9" ht="20.25" customHeight="1" thickBot="1" x14ac:dyDescent="0.25">
      <c r="A13" s="98" t="s">
        <v>43</v>
      </c>
      <c r="B13" s="99"/>
      <c r="C13" s="99"/>
      <c r="D13" s="99"/>
      <c r="E13" s="99"/>
      <c r="F13" s="99"/>
      <c r="G13" s="99"/>
      <c r="H13" s="22">
        <f>SUM(H10:H12)</f>
        <v>9040</v>
      </c>
      <c r="I13" s="21"/>
    </row>
    <row r="14" spans="1:9" ht="20.25" customHeight="1" x14ac:dyDescent="0.2">
      <c r="A14" s="23" t="s">
        <v>21</v>
      </c>
      <c r="B14" s="24" t="s">
        <v>22</v>
      </c>
      <c r="C14" s="24" t="s">
        <v>23</v>
      </c>
      <c r="D14" s="25" t="s">
        <v>24</v>
      </c>
      <c r="E14" s="26" t="s">
        <v>44</v>
      </c>
      <c r="F14" s="24" t="s">
        <v>26</v>
      </c>
      <c r="G14" s="24" t="s">
        <v>27</v>
      </c>
      <c r="H14" s="24" t="s">
        <v>45</v>
      </c>
      <c r="I14" s="27" t="s">
        <v>29</v>
      </c>
    </row>
    <row r="15" spans="1:9" ht="26.1" customHeight="1" x14ac:dyDescent="0.2">
      <c r="A15" s="11" t="s">
        <v>46</v>
      </c>
      <c r="B15" s="90" t="s">
        <v>47</v>
      </c>
      <c r="C15" s="91"/>
      <c r="D15" s="91"/>
      <c r="E15" s="91"/>
      <c r="F15" s="91"/>
      <c r="G15" s="91"/>
      <c r="H15" s="95"/>
      <c r="I15" s="28" t="s">
        <v>48</v>
      </c>
    </row>
    <row r="16" spans="1:9" ht="20.25" customHeight="1" x14ac:dyDescent="0.2">
      <c r="A16" s="29" t="s">
        <v>49</v>
      </c>
      <c r="B16" s="30" t="s">
        <v>50</v>
      </c>
      <c r="C16" s="31" t="s">
        <v>51</v>
      </c>
      <c r="D16" s="32">
        <v>0</v>
      </c>
      <c r="E16" s="33">
        <v>1</v>
      </c>
      <c r="F16" s="34" t="s">
        <v>52</v>
      </c>
      <c r="G16" s="35">
        <v>168</v>
      </c>
      <c r="H16" s="19">
        <f>D16*G16*E16</f>
        <v>0</v>
      </c>
      <c r="I16" s="12" t="s">
        <v>53</v>
      </c>
    </row>
    <row r="17" spans="1:9" ht="20.25" customHeight="1" x14ac:dyDescent="0.2">
      <c r="A17" s="29" t="s">
        <v>54</v>
      </c>
      <c r="B17" s="30" t="s">
        <v>55</v>
      </c>
      <c r="C17" s="31" t="s">
        <v>56</v>
      </c>
      <c r="D17" s="32">
        <v>30</v>
      </c>
      <c r="E17" s="33">
        <v>1</v>
      </c>
      <c r="F17" s="34" t="s">
        <v>52</v>
      </c>
      <c r="G17" s="35">
        <v>300</v>
      </c>
      <c r="H17" s="19">
        <f>D17*G17*E17</f>
        <v>9000</v>
      </c>
      <c r="I17" s="28"/>
    </row>
    <row r="18" spans="1:9" ht="14.25" x14ac:dyDescent="0.2">
      <c r="B18" s="30" t="s">
        <v>57</v>
      </c>
      <c r="C18" s="31"/>
      <c r="D18" s="32"/>
      <c r="E18" s="33"/>
      <c r="F18" s="34" t="s">
        <v>52</v>
      </c>
      <c r="G18" s="35"/>
      <c r="H18" s="19">
        <f t="shared" ref="H18" si="0">D18*G18*E18</f>
        <v>0</v>
      </c>
      <c r="I18" s="28"/>
    </row>
    <row r="19" spans="1:9" ht="20.25" customHeight="1" thickBot="1" x14ac:dyDescent="0.25">
      <c r="A19" s="98" t="s">
        <v>43</v>
      </c>
      <c r="B19" s="99"/>
      <c r="C19" s="99"/>
      <c r="D19" s="99"/>
      <c r="E19" s="99"/>
      <c r="F19" s="99"/>
      <c r="G19" s="100"/>
      <c r="H19" s="36">
        <f>SUM(H16:H18)</f>
        <v>9000</v>
      </c>
      <c r="I19" s="12"/>
    </row>
    <row r="20" spans="1:9" ht="20.25" customHeight="1" x14ac:dyDescent="0.2">
      <c r="A20" s="23" t="s">
        <v>21</v>
      </c>
      <c r="B20" s="24" t="s">
        <v>22</v>
      </c>
      <c r="C20" s="24" t="s">
        <v>23</v>
      </c>
      <c r="D20" s="25" t="s">
        <v>58</v>
      </c>
      <c r="E20" s="25" t="s">
        <v>44</v>
      </c>
      <c r="F20" s="24" t="s">
        <v>26</v>
      </c>
      <c r="G20" s="24" t="s">
        <v>27</v>
      </c>
      <c r="H20" s="24" t="s">
        <v>45</v>
      </c>
      <c r="I20" s="27" t="s">
        <v>29</v>
      </c>
    </row>
    <row r="21" spans="1:9" ht="20.25" customHeight="1" x14ac:dyDescent="0.2">
      <c r="A21" s="11" t="s">
        <v>59</v>
      </c>
      <c r="B21" s="90" t="s">
        <v>60</v>
      </c>
      <c r="C21" s="91"/>
      <c r="D21" s="91"/>
      <c r="E21" s="91"/>
      <c r="F21" s="91"/>
      <c r="G21" s="91"/>
      <c r="H21" s="95"/>
      <c r="I21" s="12"/>
    </row>
    <row r="22" spans="1:9" ht="14.25" x14ac:dyDescent="0.2">
      <c r="A22" s="13" t="s">
        <v>61</v>
      </c>
      <c r="B22" s="37" t="s">
        <v>62</v>
      </c>
      <c r="C22" s="38" t="s">
        <v>63</v>
      </c>
      <c r="D22" s="32">
        <v>7</v>
      </c>
      <c r="E22" s="32">
        <v>2</v>
      </c>
      <c r="F22" s="34" t="s">
        <v>64</v>
      </c>
      <c r="G22" s="39">
        <v>280</v>
      </c>
      <c r="H22" s="19">
        <f>D22*E22*G22</f>
        <v>3920</v>
      </c>
      <c r="I22" s="40"/>
    </row>
    <row r="23" spans="1:9" ht="14.25" x14ac:dyDescent="0.2">
      <c r="A23" s="13" t="s">
        <v>65</v>
      </c>
      <c r="B23" s="37" t="s">
        <v>62</v>
      </c>
      <c r="C23" s="38" t="s">
        <v>63</v>
      </c>
      <c r="D23" s="32">
        <v>1</v>
      </c>
      <c r="E23" s="41">
        <v>2</v>
      </c>
      <c r="F23" s="34" t="s">
        <v>64</v>
      </c>
      <c r="G23" s="42">
        <v>280</v>
      </c>
      <c r="H23" s="19">
        <f t="shared" ref="H23:H26" si="1">D23*E23*G23</f>
        <v>560</v>
      </c>
      <c r="I23" s="40" t="s">
        <v>66</v>
      </c>
    </row>
    <row r="24" spans="1:9" ht="14.25" x14ac:dyDescent="0.2">
      <c r="A24" s="13" t="s">
        <v>67</v>
      </c>
      <c r="B24" s="37" t="s">
        <v>62</v>
      </c>
      <c r="C24" s="38" t="s">
        <v>63</v>
      </c>
      <c r="D24" s="32">
        <v>1</v>
      </c>
      <c r="E24" s="41">
        <v>2</v>
      </c>
      <c r="F24" s="34" t="s">
        <v>64</v>
      </c>
      <c r="G24" s="42">
        <v>380</v>
      </c>
      <c r="H24" s="19">
        <f t="shared" si="1"/>
        <v>760</v>
      </c>
      <c r="I24" s="40" t="s">
        <v>68</v>
      </c>
    </row>
    <row r="25" spans="1:9" ht="14.25" x14ac:dyDescent="0.2">
      <c r="A25" s="13" t="s">
        <v>69</v>
      </c>
      <c r="B25" s="37" t="s">
        <v>62</v>
      </c>
      <c r="C25" s="38" t="s">
        <v>63</v>
      </c>
      <c r="D25" s="32">
        <v>1</v>
      </c>
      <c r="E25" s="41">
        <v>2</v>
      </c>
      <c r="F25" s="34" t="s">
        <v>64</v>
      </c>
      <c r="G25" s="42">
        <v>330</v>
      </c>
      <c r="H25" s="19">
        <f t="shared" si="1"/>
        <v>660</v>
      </c>
      <c r="I25" s="40" t="s">
        <v>70</v>
      </c>
    </row>
    <row r="26" spans="1:9" ht="14.25" x14ac:dyDescent="0.2">
      <c r="A26" s="13" t="s">
        <v>71</v>
      </c>
      <c r="B26" s="37" t="s">
        <v>62</v>
      </c>
      <c r="C26" s="38" t="s">
        <v>72</v>
      </c>
      <c r="D26" s="32">
        <v>1</v>
      </c>
      <c r="E26" s="41">
        <v>2</v>
      </c>
      <c r="F26" s="34" t="s">
        <v>64</v>
      </c>
      <c r="G26" s="42">
        <v>350</v>
      </c>
      <c r="H26" s="19">
        <f t="shared" si="1"/>
        <v>700</v>
      </c>
      <c r="I26" s="40"/>
    </row>
    <row r="27" spans="1:9" ht="14.25" x14ac:dyDescent="0.2">
      <c r="A27" s="13" t="s">
        <v>73</v>
      </c>
      <c r="B27" s="37" t="s">
        <v>74</v>
      </c>
      <c r="C27" s="38" t="s">
        <v>63</v>
      </c>
      <c r="D27" s="32">
        <v>5</v>
      </c>
      <c r="E27" s="41">
        <v>2</v>
      </c>
      <c r="F27" s="34" t="s">
        <v>64</v>
      </c>
      <c r="G27" s="42">
        <v>1000</v>
      </c>
      <c r="H27" s="19">
        <f>D27*E27*G27</f>
        <v>10000</v>
      </c>
      <c r="I27" s="28" t="s">
        <v>75</v>
      </c>
    </row>
    <row r="28" spans="1:9" ht="14.25" x14ac:dyDescent="0.2">
      <c r="A28" s="13" t="s">
        <v>76</v>
      </c>
      <c r="B28" s="37" t="s">
        <v>74</v>
      </c>
      <c r="C28" s="38" t="s">
        <v>63</v>
      </c>
      <c r="D28" s="32">
        <v>1</v>
      </c>
      <c r="E28" s="41">
        <v>2</v>
      </c>
      <c r="F28" s="34" t="s">
        <v>64</v>
      </c>
      <c r="G28" s="42">
        <v>800</v>
      </c>
      <c r="H28" s="19">
        <f t="shared" ref="H28:H29" si="2">D28*E28*G28</f>
        <v>1600</v>
      </c>
      <c r="I28" s="28" t="s">
        <v>77</v>
      </c>
    </row>
    <row r="29" spans="1:9" ht="14.25" x14ac:dyDescent="0.2">
      <c r="A29" s="13" t="s">
        <v>78</v>
      </c>
      <c r="B29" s="37" t="s">
        <v>74</v>
      </c>
      <c r="C29" s="38" t="s">
        <v>63</v>
      </c>
      <c r="D29" s="32">
        <v>1</v>
      </c>
      <c r="E29" s="41">
        <v>2</v>
      </c>
      <c r="F29" s="34" t="s">
        <v>64</v>
      </c>
      <c r="G29" s="42">
        <v>800</v>
      </c>
      <c r="H29" s="19">
        <f t="shared" si="2"/>
        <v>1600</v>
      </c>
      <c r="I29" s="28" t="s">
        <v>79</v>
      </c>
    </row>
    <row r="30" spans="1:9" ht="20.25" customHeight="1" thickBot="1" x14ac:dyDescent="0.25">
      <c r="A30" s="98" t="s">
        <v>43</v>
      </c>
      <c r="B30" s="99"/>
      <c r="C30" s="99"/>
      <c r="D30" s="99"/>
      <c r="E30" s="99"/>
      <c r="F30" s="99"/>
      <c r="G30" s="100"/>
      <c r="H30" s="36">
        <f>SUM(H22:H29)</f>
        <v>19800</v>
      </c>
      <c r="I30" s="12"/>
    </row>
    <row r="31" spans="1:9" ht="20.25" customHeight="1" x14ac:dyDescent="0.2">
      <c r="A31" s="23" t="s">
        <v>21</v>
      </c>
      <c r="B31" s="24" t="s">
        <v>22</v>
      </c>
      <c r="C31" s="24" t="s">
        <v>23</v>
      </c>
      <c r="D31" s="88" t="s">
        <v>58</v>
      </c>
      <c r="E31" s="89"/>
      <c r="F31" s="24" t="s">
        <v>26</v>
      </c>
      <c r="G31" s="24" t="s">
        <v>27</v>
      </c>
      <c r="H31" s="24" t="s">
        <v>45</v>
      </c>
      <c r="I31" s="27" t="s">
        <v>29</v>
      </c>
    </row>
    <row r="32" spans="1:9" ht="20.25" customHeight="1" x14ac:dyDescent="0.2">
      <c r="A32" s="11" t="s">
        <v>80</v>
      </c>
      <c r="B32" s="90" t="s">
        <v>81</v>
      </c>
      <c r="C32" s="91"/>
      <c r="D32" s="91"/>
      <c r="E32" s="91"/>
      <c r="F32" s="91"/>
      <c r="G32" s="91"/>
      <c r="H32" s="95"/>
      <c r="I32" s="43"/>
    </row>
    <row r="33" spans="1:9" ht="20.25" customHeight="1" x14ac:dyDescent="0.2">
      <c r="A33" s="44" t="s">
        <v>82</v>
      </c>
      <c r="B33" s="30" t="s">
        <v>83</v>
      </c>
      <c r="C33" s="31"/>
      <c r="D33" s="96">
        <v>24</v>
      </c>
      <c r="E33" s="97"/>
      <c r="F33" s="34" t="s">
        <v>52</v>
      </c>
      <c r="G33" s="39">
        <v>10</v>
      </c>
      <c r="H33" s="19">
        <f>D33*G33</f>
        <v>240</v>
      </c>
      <c r="I33" s="43"/>
    </row>
    <row r="34" spans="1:9" ht="20.25" customHeight="1" x14ac:dyDescent="0.2">
      <c r="A34" s="44" t="s">
        <v>84</v>
      </c>
      <c r="B34" s="30" t="s">
        <v>85</v>
      </c>
      <c r="C34" s="31"/>
      <c r="D34" s="96">
        <v>15</v>
      </c>
      <c r="E34" s="97"/>
      <c r="F34" s="34"/>
      <c r="G34" s="39">
        <v>10</v>
      </c>
      <c r="H34" s="19">
        <f>D34*G34</f>
        <v>150</v>
      </c>
      <c r="I34" s="43"/>
    </row>
    <row r="35" spans="1:9" ht="20.25" customHeight="1" thickBot="1" x14ac:dyDescent="0.25">
      <c r="A35" s="98" t="s">
        <v>43</v>
      </c>
      <c r="B35" s="99"/>
      <c r="C35" s="99"/>
      <c r="D35" s="99"/>
      <c r="E35" s="99"/>
      <c r="F35" s="99"/>
      <c r="G35" s="100"/>
      <c r="H35" s="36">
        <f>SUM(H33:H34)</f>
        <v>390</v>
      </c>
      <c r="I35" s="43"/>
    </row>
    <row r="36" spans="1:9" ht="20.25" customHeight="1" thickBot="1" x14ac:dyDescent="0.25">
      <c r="A36" s="45" t="s">
        <v>21</v>
      </c>
      <c r="B36" s="46" t="s">
        <v>22</v>
      </c>
      <c r="C36" s="46" t="s">
        <v>23</v>
      </c>
      <c r="D36" s="47" t="s">
        <v>24</v>
      </c>
      <c r="E36" s="48" t="s">
        <v>86</v>
      </c>
      <c r="F36" s="46" t="s">
        <v>26</v>
      </c>
      <c r="G36" s="46" t="s">
        <v>27</v>
      </c>
      <c r="H36" s="46" t="s">
        <v>45</v>
      </c>
      <c r="I36" s="49" t="s">
        <v>29</v>
      </c>
    </row>
    <row r="37" spans="1:9" ht="20.25" customHeight="1" x14ac:dyDescent="0.2">
      <c r="A37" s="11" t="s">
        <v>87</v>
      </c>
      <c r="B37" s="101" t="s">
        <v>88</v>
      </c>
      <c r="C37" s="101"/>
      <c r="D37" s="101"/>
      <c r="E37" s="101"/>
      <c r="F37" s="101"/>
      <c r="G37" s="101"/>
      <c r="H37" s="101"/>
      <c r="I37" s="102"/>
    </row>
    <row r="38" spans="1:9" ht="20.25" customHeight="1" x14ac:dyDescent="0.2">
      <c r="A38" s="44" t="s">
        <v>89</v>
      </c>
      <c r="B38" s="50" t="s">
        <v>90</v>
      </c>
      <c r="C38" s="51"/>
      <c r="D38" s="32"/>
      <c r="E38" s="32"/>
      <c r="F38" s="34" t="s">
        <v>91</v>
      </c>
      <c r="G38" s="39"/>
      <c r="H38" s="19">
        <f>D38*E38*G38</f>
        <v>0</v>
      </c>
      <c r="I38" s="43"/>
    </row>
    <row r="39" spans="1:9" ht="20.25" customHeight="1" x14ac:dyDescent="0.2">
      <c r="A39" s="44" t="s">
        <v>92</v>
      </c>
      <c r="B39" s="50" t="s">
        <v>93</v>
      </c>
      <c r="C39" s="51"/>
      <c r="D39" s="52">
        <v>1</v>
      </c>
      <c r="E39" s="52">
        <v>1</v>
      </c>
      <c r="F39" s="34" t="s">
        <v>91</v>
      </c>
      <c r="G39" s="53">
        <v>600</v>
      </c>
      <c r="H39" s="19">
        <f>D39*E39*G39</f>
        <v>600</v>
      </c>
      <c r="I39" s="54"/>
    </row>
    <row r="40" spans="1:9" ht="20.25" customHeight="1" x14ac:dyDescent="0.2">
      <c r="A40" s="98" t="s">
        <v>43</v>
      </c>
      <c r="B40" s="99"/>
      <c r="C40" s="99"/>
      <c r="D40" s="99"/>
      <c r="E40" s="99"/>
      <c r="F40" s="99"/>
      <c r="G40" s="100"/>
      <c r="H40" s="36">
        <f>SUM(H38:H39)</f>
        <v>600</v>
      </c>
      <c r="I40" s="55"/>
    </row>
    <row r="41" spans="1:9" ht="20.25" customHeight="1" thickBot="1" x14ac:dyDescent="0.25">
      <c r="A41" s="56" t="s">
        <v>94</v>
      </c>
      <c r="B41" s="57"/>
      <c r="C41" s="57"/>
      <c r="D41" s="58"/>
      <c r="E41" s="58"/>
      <c r="F41" s="57"/>
      <c r="G41" s="59"/>
      <c r="H41" s="60">
        <f>H30+H13+H19+H35+H40</f>
        <v>38830</v>
      </c>
      <c r="I41" s="61"/>
    </row>
    <row r="42" spans="1:9" ht="20.25" customHeight="1" x14ac:dyDescent="0.2">
      <c r="A42" s="23" t="s">
        <v>21</v>
      </c>
      <c r="B42" s="24" t="s">
        <v>22</v>
      </c>
      <c r="C42" s="24" t="s">
        <v>23</v>
      </c>
      <c r="D42" s="88" t="s">
        <v>58</v>
      </c>
      <c r="E42" s="89"/>
      <c r="F42" s="24" t="s">
        <v>26</v>
      </c>
      <c r="G42" s="24" t="s">
        <v>27</v>
      </c>
      <c r="H42" s="24" t="s">
        <v>45</v>
      </c>
      <c r="I42" s="27" t="s">
        <v>29</v>
      </c>
    </row>
    <row r="43" spans="1:9" ht="20.25" customHeight="1" x14ac:dyDescent="0.2">
      <c r="A43" s="11" t="s">
        <v>95</v>
      </c>
      <c r="B43" s="90" t="s">
        <v>96</v>
      </c>
      <c r="C43" s="91"/>
      <c r="D43" s="91"/>
      <c r="E43" s="91"/>
      <c r="F43" s="91"/>
      <c r="G43" s="91"/>
      <c r="H43" s="91"/>
      <c r="I43" s="92"/>
    </row>
    <row r="44" spans="1:9" ht="20.25" customHeight="1" x14ac:dyDescent="0.2">
      <c r="A44" s="29" t="s">
        <v>97</v>
      </c>
      <c r="B44" s="38" t="s">
        <v>96</v>
      </c>
      <c r="C44" s="38"/>
      <c r="D44" s="93"/>
      <c r="E44" s="94"/>
      <c r="F44" s="34"/>
      <c r="G44" s="62">
        <v>0.1</v>
      </c>
      <c r="H44" s="19">
        <f>G44*H41</f>
        <v>3883</v>
      </c>
      <c r="I44" s="12"/>
    </row>
    <row r="45" spans="1:9" ht="20.25" customHeight="1" thickBot="1" x14ac:dyDescent="0.25">
      <c r="A45" s="82" t="s">
        <v>43</v>
      </c>
      <c r="B45" s="83"/>
      <c r="C45" s="83"/>
      <c r="D45" s="103"/>
      <c r="E45" s="103"/>
      <c r="F45" s="83"/>
      <c r="G45" s="84"/>
      <c r="H45" s="63">
        <f>SUM(H44:H44)</f>
        <v>3883</v>
      </c>
      <c r="I45" s="64"/>
    </row>
    <row r="46" spans="1:9" ht="20.25" customHeight="1" x14ac:dyDescent="0.2">
      <c r="A46" s="23" t="s">
        <v>21</v>
      </c>
      <c r="B46" s="24" t="s">
        <v>22</v>
      </c>
      <c r="C46" s="24" t="s">
        <v>23</v>
      </c>
      <c r="D46" s="25" t="s">
        <v>24</v>
      </c>
      <c r="E46" s="25" t="s">
        <v>86</v>
      </c>
      <c r="F46" s="24" t="s">
        <v>26</v>
      </c>
      <c r="G46" s="24" t="s">
        <v>27</v>
      </c>
      <c r="H46" s="24" t="s">
        <v>45</v>
      </c>
      <c r="I46" s="27" t="s">
        <v>29</v>
      </c>
    </row>
    <row r="47" spans="1:9" ht="20.25" customHeight="1" x14ac:dyDescent="0.2">
      <c r="A47" s="11" t="s">
        <v>98</v>
      </c>
      <c r="B47" s="90" t="s">
        <v>99</v>
      </c>
      <c r="C47" s="91"/>
      <c r="D47" s="91"/>
      <c r="E47" s="91"/>
      <c r="F47" s="91"/>
      <c r="G47" s="91"/>
      <c r="H47" s="91"/>
      <c r="I47" s="92"/>
    </row>
    <row r="48" spans="1:9" ht="20.25" customHeight="1" x14ac:dyDescent="0.2">
      <c r="A48" s="29" t="s">
        <v>100</v>
      </c>
      <c r="B48" s="38" t="s">
        <v>101</v>
      </c>
      <c r="C48" s="38"/>
      <c r="D48" s="32"/>
      <c r="E48" s="32"/>
      <c r="F48" s="34" t="s">
        <v>91</v>
      </c>
      <c r="G48" s="62"/>
      <c r="H48" s="19">
        <f>D48*E48*G48</f>
        <v>0</v>
      </c>
      <c r="I48" s="43"/>
    </row>
    <row r="49" spans="1:9" ht="20.25" customHeight="1" x14ac:dyDescent="0.2">
      <c r="A49" s="29" t="s">
        <v>102</v>
      </c>
      <c r="B49" s="38" t="s">
        <v>103</v>
      </c>
      <c r="C49" s="38"/>
      <c r="D49" s="32"/>
      <c r="E49" s="32"/>
      <c r="F49" s="34" t="s">
        <v>91</v>
      </c>
      <c r="G49" s="62"/>
      <c r="H49" s="19">
        <f t="shared" ref="H49" si="3">D49*E49*G49</f>
        <v>0</v>
      </c>
      <c r="I49" s="43"/>
    </row>
    <row r="50" spans="1:9" ht="20.25" customHeight="1" thickBot="1" x14ac:dyDescent="0.25">
      <c r="A50" s="82" t="s">
        <v>43</v>
      </c>
      <c r="B50" s="83"/>
      <c r="C50" s="83"/>
      <c r="D50" s="83"/>
      <c r="E50" s="83"/>
      <c r="F50" s="83"/>
      <c r="G50" s="84"/>
      <c r="H50" s="63">
        <f>SUM(H48:H49)</f>
        <v>0</v>
      </c>
      <c r="I50" s="65"/>
    </row>
    <row r="51" spans="1:9" ht="20.25" customHeight="1" x14ac:dyDescent="0.2">
      <c r="A51" s="23" t="s">
        <v>21</v>
      </c>
      <c r="B51" s="24" t="s">
        <v>22</v>
      </c>
      <c r="C51" s="24" t="s">
        <v>23</v>
      </c>
      <c r="D51" s="88" t="s">
        <v>24</v>
      </c>
      <c r="E51" s="89"/>
      <c r="F51" s="24" t="s">
        <v>26</v>
      </c>
      <c r="G51" s="24" t="s">
        <v>27</v>
      </c>
      <c r="H51" s="24" t="s">
        <v>45</v>
      </c>
      <c r="I51" s="27" t="s">
        <v>29</v>
      </c>
    </row>
    <row r="52" spans="1:9" ht="20.25" customHeight="1" x14ac:dyDescent="0.2">
      <c r="A52" s="11" t="s">
        <v>104</v>
      </c>
      <c r="B52" s="90" t="s">
        <v>105</v>
      </c>
      <c r="C52" s="91"/>
      <c r="D52" s="91"/>
      <c r="E52" s="91"/>
      <c r="F52" s="91"/>
      <c r="G52" s="91"/>
      <c r="H52" s="91"/>
      <c r="I52" s="92"/>
    </row>
    <row r="53" spans="1:9" ht="14.25" x14ac:dyDescent="0.2">
      <c r="A53" s="66" t="s">
        <v>106</v>
      </c>
      <c r="B53" s="67" t="s">
        <v>107</v>
      </c>
      <c r="C53" s="68"/>
      <c r="D53" s="32">
        <v>1</v>
      </c>
      <c r="E53" s="32">
        <v>2</v>
      </c>
      <c r="F53" s="34" t="s">
        <v>41</v>
      </c>
      <c r="G53" s="35"/>
      <c r="H53" s="19">
        <f>D53*E53*G53</f>
        <v>0</v>
      </c>
      <c r="I53" s="28"/>
    </row>
    <row r="54" spans="1:9" ht="12.75" customHeight="1" x14ac:dyDescent="0.2">
      <c r="A54" s="66" t="s">
        <v>108</v>
      </c>
      <c r="B54" s="30" t="s">
        <v>109</v>
      </c>
      <c r="C54" s="68"/>
      <c r="D54" s="32">
        <v>1</v>
      </c>
      <c r="E54" s="32">
        <v>2</v>
      </c>
      <c r="F54" s="34" t="s">
        <v>41</v>
      </c>
      <c r="G54" s="69"/>
      <c r="H54" s="19">
        <f>D54*E54*G54</f>
        <v>0</v>
      </c>
      <c r="I54" s="28"/>
    </row>
    <row r="55" spans="1:9" ht="20.25" customHeight="1" x14ac:dyDescent="0.2">
      <c r="A55" s="82" t="s">
        <v>43</v>
      </c>
      <c r="B55" s="83"/>
      <c r="C55" s="83"/>
      <c r="D55" s="83"/>
      <c r="E55" s="83"/>
      <c r="F55" s="83"/>
      <c r="G55" s="84"/>
      <c r="H55" s="63">
        <f>SUM(H53:H54)</f>
        <v>0</v>
      </c>
      <c r="I55" s="65"/>
    </row>
    <row r="56" spans="1:9" ht="20.25" customHeight="1" thickBot="1" x14ac:dyDescent="0.25">
      <c r="A56" s="56" t="s">
        <v>94</v>
      </c>
      <c r="B56" s="57"/>
      <c r="C56" s="57"/>
      <c r="D56" s="57"/>
      <c r="E56" s="57"/>
      <c r="F56" s="57"/>
      <c r="G56" s="59"/>
      <c r="H56" s="60">
        <f>H55+H50+H45+H41</f>
        <v>42713</v>
      </c>
      <c r="I56" s="70"/>
    </row>
    <row r="57" spans="1:9" ht="20.25" customHeight="1" x14ac:dyDescent="0.2">
      <c r="A57" s="23" t="s">
        <v>21</v>
      </c>
      <c r="B57" s="24" t="s">
        <v>22</v>
      </c>
      <c r="C57" s="24" t="s">
        <v>23</v>
      </c>
      <c r="D57" s="88" t="s">
        <v>58</v>
      </c>
      <c r="E57" s="89"/>
      <c r="F57" s="24" t="s">
        <v>26</v>
      </c>
      <c r="G57" s="24" t="s">
        <v>27</v>
      </c>
      <c r="H57" s="24" t="s">
        <v>45</v>
      </c>
      <c r="I57" s="27" t="s">
        <v>29</v>
      </c>
    </row>
    <row r="58" spans="1:9" ht="20.25" customHeight="1" x14ac:dyDescent="0.2">
      <c r="A58" s="11" t="s">
        <v>110</v>
      </c>
      <c r="B58" s="90" t="s">
        <v>111</v>
      </c>
      <c r="C58" s="91"/>
      <c r="D58" s="91"/>
      <c r="E58" s="91"/>
      <c r="F58" s="91"/>
      <c r="G58" s="91"/>
      <c r="H58" s="91"/>
      <c r="I58" s="92"/>
    </row>
    <row r="59" spans="1:9" ht="20.25" customHeight="1" x14ac:dyDescent="0.2">
      <c r="A59" s="29" t="s">
        <v>112</v>
      </c>
      <c r="B59" s="38" t="s">
        <v>111</v>
      </c>
      <c r="C59" s="38"/>
      <c r="D59" s="93"/>
      <c r="E59" s="94"/>
      <c r="F59" s="34"/>
      <c r="G59" s="62">
        <v>0.06</v>
      </c>
      <c r="H59" s="19">
        <f>G59*H56</f>
        <v>2562.7799999999997</v>
      </c>
      <c r="I59" s="12"/>
    </row>
    <row r="60" spans="1:9" ht="20.25" customHeight="1" x14ac:dyDescent="0.2">
      <c r="A60" s="82" t="s">
        <v>43</v>
      </c>
      <c r="B60" s="83"/>
      <c r="C60" s="83"/>
      <c r="D60" s="83"/>
      <c r="E60" s="83"/>
      <c r="F60" s="83"/>
      <c r="G60" s="84"/>
      <c r="H60" s="63">
        <f>SUM(H59)</f>
        <v>2562.7799999999997</v>
      </c>
      <c r="I60" s="65"/>
    </row>
    <row r="61" spans="1:9" ht="20.25" customHeight="1" x14ac:dyDescent="0.2">
      <c r="A61" s="71" t="s">
        <v>113</v>
      </c>
      <c r="B61" s="72"/>
      <c r="C61" s="72"/>
      <c r="D61" s="72"/>
      <c r="E61" s="72"/>
      <c r="F61" s="72"/>
      <c r="G61" s="73"/>
      <c r="H61" s="74">
        <f>H60+H56</f>
        <v>45275.78</v>
      </c>
      <c r="I61" s="75"/>
    </row>
    <row r="62" spans="1:9" ht="20.25" customHeight="1" thickBot="1" x14ac:dyDescent="0.25">
      <c r="A62" s="85" t="s">
        <v>114</v>
      </c>
      <c r="B62" s="86"/>
      <c r="C62" s="86"/>
      <c r="D62" s="86"/>
      <c r="E62" s="86"/>
      <c r="F62" s="86"/>
      <c r="G62" s="86"/>
      <c r="H62" s="86"/>
      <c r="I62" s="87"/>
    </row>
    <row r="64" spans="1:9" ht="20.25" customHeight="1" x14ac:dyDescent="0.2">
      <c r="H64" s="76" t="s">
        <v>115</v>
      </c>
    </row>
    <row r="65" spans="8:8" ht="20.25" customHeight="1" x14ac:dyDescent="0.2">
      <c r="H65" s="77" t="s">
        <v>115</v>
      </c>
    </row>
    <row r="66" spans="8:8" ht="20.25" customHeight="1" x14ac:dyDescent="0.2">
      <c r="H66" s="77" t="s">
        <v>115</v>
      </c>
    </row>
  </sheetData>
  <mergeCells count="39">
    <mergeCell ref="H4:I4"/>
    <mergeCell ref="A1:I1"/>
    <mergeCell ref="D2:E2"/>
    <mergeCell ref="H2:I2"/>
    <mergeCell ref="D3:E3"/>
    <mergeCell ref="H3:I3"/>
    <mergeCell ref="D31:E31"/>
    <mergeCell ref="A5:I5"/>
    <mergeCell ref="B6:I6"/>
    <mergeCell ref="A7:F7"/>
    <mergeCell ref="G7:I7"/>
    <mergeCell ref="B9:H9"/>
    <mergeCell ref="A11:A12"/>
    <mergeCell ref="B11:B12"/>
    <mergeCell ref="A13:G13"/>
    <mergeCell ref="B15:H15"/>
    <mergeCell ref="A19:G19"/>
    <mergeCell ref="B21:H21"/>
    <mergeCell ref="A30:G30"/>
    <mergeCell ref="A50:G50"/>
    <mergeCell ref="B32:H32"/>
    <mergeCell ref="D33:E33"/>
    <mergeCell ref="D34:E34"/>
    <mergeCell ref="A35:G35"/>
    <mergeCell ref="B37:I37"/>
    <mergeCell ref="A40:G40"/>
    <mergeCell ref="D42:E42"/>
    <mergeCell ref="B43:I43"/>
    <mergeCell ref="D44:E44"/>
    <mergeCell ref="A45:G45"/>
    <mergeCell ref="B47:I47"/>
    <mergeCell ref="A60:G60"/>
    <mergeCell ref="A62:I62"/>
    <mergeCell ref="D51:E51"/>
    <mergeCell ref="B52:I52"/>
    <mergeCell ref="A55:G55"/>
    <mergeCell ref="D57:E57"/>
    <mergeCell ref="B58:I58"/>
    <mergeCell ref="D59:E59"/>
  </mergeCells>
  <phoneticPr fontId="3" type="noConversion"/>
  <dataValidations count="1">
    <dataValidation type="list" allowBlank="1" showInputMessage="1" showErrorMessage="1" sqref="B3" xr:uid="{AD672030-FEC3-4545-ABB2-B5083D170B28}">
      <formula1>"国内会议,国际会议"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华南区区域学术会议-实际发生</vt:lpstr>
      <vt:lpstr>华南区区域学术会议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2018-11-13T01:47:50Z</cp:lastPrinted>
  <dcterms:created xsi:type="dcterms:W3CDTF">2018-11-12T07:30:03Z</dcterms:created>
  <dcterms:modified xsi:type="dcterms:W3CDTF">2018-11-13T02:55:30Z</dcterms:modified>
</cp:coreProperties>
</file>