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/>
  <mc:AlternateContent xmlns:mc="http://schemas.openxmlformats.org/markup-compatibility/2006">
    <mc:Choice Requires="x15">
      <x15ac:absPath xmlns:x15ac="http://schemas.microsoft.com/office/spreadsheetml/2010/11/ac" url="/Users/a008/Desktop/"/>
    </mc:Choice>
  </mc:AlternateContent>
  <xr:revisionPtr revIDLastSave="0" documentId="13_ncr:1_{0E5E6B44-9E6F-9D40-A2F9-A3667A27CF7D}" xr6:coauthVersionLast="47" xr6:coauthVersionMax="47" xr10:uidLastSave="{00000000-0000-0000-0000-000000000000}"/>
  <bookViews>
    <workbookView xWindow="0" yWindow="760" windowWidth="29400" windowHeight="18400" xr2:uid="{00000000-000D-0000-FFFF-FFFF00000000}"/>
  </bookViews>
  <sheets>
    <sheet name="大明山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H15" i="5"/>
  <c r="H3" i="5"/>
  <c r="H4" i="5" s="1"/>
  <c r="H16" i="5"/>
  <c r="H14" i="5"/>
  <c r="H9" i="5"/>
  <c r="H5" i="5"/>
  <c r="H6" i="5"/>
  <c r="H7" i="5"/>
  <c r="H10" i="5"/>
  <c r="H11" i="5"/>
  <c r="H12" i="5"/>
  <c r="H13" i="5"/>
  <c r="H18" i="5"/>
  <c r="H19" i="5"/>
  <c r="H20" i="5"/>
  <c r="H17" i="5" l="1"/>
  <c r="H22" i="5" s="1"/>
  <c r="H21" i="5"/>
  <c r="H23" i="5" l="1"/>
  <c r="H24" i="5" s="1"/>
</calcChain>
</file>

<file path=xl/sharedStrings.xml><?xml version="1.0" encoding="utf-8"?>
<sst xmlns="http://schemas.openxmlformats.org/spreadsheetml/2006/main" count="77" uniqueCount="51">
  <si>
    <t>项目</t>
  </si>
  <si>
    <t>规格</t>
  </si>
  <si>
    <t>数量</t>
  </si>
  <si>
    <t>单位</t>
  </si>
  <si>
    <t>单价</t>
  </si>
  <si>
    <t>总价</t>
  </si>
  <si>
    <t>备注</t>
  </si>
  <si>
    <t>人</t>
  </si>
  <si>
    <t>间</t>
  </si>
  <si>
    <t>辆</t>
  </si>
  <si>
    <t>服务费</t>
  </si>
  <si>
    <t>合计</t>
  </si>
  <si>
    <t>用车</t>
    <phoneticPr fontId="7" type="noConversion"/>
  </si>
  <si>
    <t>趟</t>
    <phoneticPr fontId="7" type="noConversion"/>
  </si>
  <si>
    <t>天</t>
    <phoneticPr fontId="7" type="noConversion"/>
  </si>
  <si>
    <t>次</t>
    <phoneticPr fontId="7" type="noConversion"/>
  </si>
  <si>
    <t>酒店内服务费</t>
    <phoneticPr fontId="7" type="noConversion"/>
  </si>
  <si>
    <t>酒店外服务费</t>
    <phoneticPr fontId="7" type="noConversion"/>
  </si>
  <si>
    <t>项</t>
    <phoneticPr fontId="7" type="noConversion"/>
  </si>
  <si>
    <t>酒店内小计</t>
    <phoneticPr fontId="7" type="noConversion"/>
  </si>
  <si>
    <t>酒店外小计</t>
    <phoneticPr fontId="7" type="noConversion"/>
  </si>
  <si>
    <t>人</t>
    <phoneticPr fontId="7" type="noConversion"/>
  </si>
  <si>
    <t>外出用餐</t>
    <phoneticPr fontId="7" type="noConversion"/>
  </si>
  <si>
    <t>酒店住宿</t>
    <phoneticPr fontId="7" type="noConversion"/>
  </si>
  <si>
    <t>住宿</t>
    <phoneticPr fontId="7" type="noConversion"/>
  </si>
  <si>
    <t>间</t>
    <phoneticPr fontId="7" type="noConversion"/>
  </si>
  <si>
    <t>团建预算单</t>
    <phoneticPr fontId="7" type="noConversion"/>
  </si>
  <si>
    <t>12月5日午餐</t>
    <phoneticPr fontId="7" type="noConversion"/>
  </si>
  <si>
    <t>12月5日晚餐</t>
    <phoneticPr fontId="7" type="noConversion"/>
  </si>
  <si>
    <t>门票</t>
    <phoneticPr fontId="7" type="noConversion"/>
  </si>
  <si>
    <t>12月4日晚餐</t>
    <phoneticPr fontId="7" type="noConversion"/>
  </si>
  <si>
    <t>上海，全程跟车往返</t>
    <phoneticPr fontId="7" type="noConversion"/>
  </si>
  <si>
    <t>工作人员</t>
    <phoneticPr fontId="7" type="noConversion"/>
  </si>
  <si>
    <t>晚</t>
    <phoneticPr fontId="7" type="noConversion"/>
  </si>
  <si>
    <t>上海 补助</t>
    <phoneticPr fontId="7" type="noConversion"/>
  </si>
  <si>
    <t>桌</t>
    <phoneticPr fontId="7" type="noConversion"/>
  </si>
  <si>
    <t>含酒水</t>
    <phoneticPr fontId="7" type="noConversion"/>
  </si>
  <si>
    <t>餐补</t>
    <phoneticPr fontId="7" type="noConversion"/>
  </si>
  <si>
    <t>12月4日午餐</t>
    <phoneticPr fontId="7" type="noConversion"/>
  </si>
  <si>
    <t>12月4日 31座 上海-临安</t>
    <phoneticPr fontId="7" type="noConversion"/>
  </si>
  <si>
    <t>12月5日 31座 临安用车</t>
    <phoneticPr fontId="7" type="noConversion"/>
  </si>
  <si>
    <t>12月6日 31座 临安-上海</t>
    <phoneticPr fontId="7" type="noConversion"/>
  </si>
  <si>
    <t>禅源寺</t>
    <phoneticPr fontId="7" type="noConversion"/>
  </si>
  <si>
    <t>含大门票+景交+上行索道+草上飞+草原小火车+矿洞小火车2段+旋转滑滑梯+超级滑滑梯+山野卡丁车，每个项目各一次</t>
    <phoneticPr fontId="7" type="noConversion"/>
  </si>
  <si>
    <t>大明山套票</t>
    <phoneticPr fontId="7" type="noConversion"/>
  </si>
  <si>
    <t>杭州临安星泉谷度假村</t>
    <phoneticPr fontId="7" type="noConversion"/>
  </si>
  <si>
    <t>大明山导游</t>
    <phoneticPr fontId="7" type="noConversion"/>
  </si>
  <si>
    <t>顿</t>
    <phoneticPr fontId="7" type="noConversion"/>
  </si>
  <si>
    <t>税费</t>
    <phoneticPr fontId="7" type="noConversion"/>
  </si>
  <si>
    <t>保险</t>
    <phoneticPr fontId="7" type="noConversion"/>
  </si>
  <si>
    <t>12月6日午餐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</si>
</sst>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0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5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4" fillId="2" borderId="0" xfId="2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58" fontId="6" fillId="2" borderId="2" xfId="2" applyNumberFormat="1" applyFill="1" applyBorder="1" applyAlignment="1">
      <alignment horizontal="left" vertical="center" wrapText="1"/>
    </xf>
    <xf numFmtId="0" fontId="6" fillId="2" borderId="2" xfId="2" applyFill="1" applyBorder="1" applyAlignment="1">
      <alignment horizontal="center" vertical="center" wrapText="1"/>
    </xf>
    <xf numFmtId="0" fontId="10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6" fillId="2" borderId="2" xfId="2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9" fontId="10" fillId="2" borderId="2" xfId="2" applyNumberFormat="1" applyFont="1" applyFill="1" applyBorder="1" applyAlignment="1">
      <alignment horizontal="center" vertical="center" wrapText="1"/>
    </xf>
    <xf numFmtId="176" fontId="8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2" fontId="10" fillId="2" borderId="2" xfId="2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49" fontId="12" fillId="2" borderId="0" xfId="2" applyNumberFormat="1" applyFont="1" applyFill="1" applyAlignment="1">
      <alignment horizontal="left" vertical="center" wrapText="1"/>
    </xf>
    <xf numFmtId="58" fontId="10" fillId="2" borderId="2" xfId="2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581C-C3F8-5541-B7F4-051CA81CCDBA}">
  <dimension ref="A1:I41"/>
  <sheetViews>
    <sheetView tabSelected="1" topLeftCell="A7" zoomScale="125" workbookViewId="0">
      <selection activeCell="H10" sqref="H10:H12"/>
    </sheetView>
  </sheetViews>
  <sheetFormatPr baseColWidth="10" defaultColWidth="9" defaultRowHeight="14"/>
  <cols>
    <col min="1" max="1" width="19.6640625" style="12" customWidth="1"/>
    <col min="2" max="2" width="43.83203125" style="12" customWidth="1"/>
    <col min="3" max="5" width="6.5" style="11" customWidth="1"/>
    <col min="6" max="6" width="7.5" style="11" customWidth="1"/>
    <col min="7" max="7" width="13" style="11" customWidth="1"/>
    <col min="8" max="8" width="14.83203125" style="11" customWidth="1"/>
    <col min="9" max="9" width="57.6640625" style="12" customWidth="1"/>
    <col min="10" max="16384" width="9" style="12"/>
  </cols>
  <sheetData>
    <row r="1" spans="1:9" ht="37" customHeight="1">
      <c r="A1" s="32" t="s">
        <v>26</v>
      </c>
      <c r="B1" s="32"/>
      <c r="C1" s="32"/>
      <c r="D1" s="32"/>
      <c r="E1" s="32"/>
      <c r="F1" s="32"/>
      <c r="G1" s="32"/>
      <c r="H1" s="32"/>
      <c r="I1" s="32"/>
    </row>
    <row r="2" spans="1:9" s="15" customFormat="1" ht="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</row>
    <row r="3" spans="1:9" s="15" customFormat="1" ht="25" customHeight="1">
      <c r="A3" s="16" t="s">
        <v>23</v>
      </c>
      <c r="B3" s="17" t="s">
        <v>45</v>
      </c>
      <c r="C3" s="18">
        <v>8</v>
      </c>
      <c r="D3" s="18" t="s">
        <v>8</v>
      </c>
      <c r="E3" s="18">
        <v>2</v>
      </c>
      <c r="F3" s="18" t="s">
        <v>33</v>
      </c>
      <c r="G3" s="18">
        <v>1498.11</v>
      </c>
      <c r="H3" s="18">
        <f>C3*E3*G3</f>
        <v>23969.759999999998</v>
      </c>
      <c r="I3" s="19"/>
    </row>
    <row r="4" spans="1:9" s="15" customFormat="1" ht="25" customHeight="1">
      <c r="A4" s="33" t="s">
        <v>19</v>
      </c>
      <c r="B4" s="33"/>
      <c r="C4" s="33"/>
      <c r="D4" s="33"/>
      <c r="E4" s="33"/>
      <c r="F4" s="33"/>
      <c r="G4" s="33"/>
      <c r="H4" s="23">
        <f>SUM(H3:H3)</f>
        <v>23969.759999999998</v>
      </c>
      <c r="I4" s="24"/>
    </row>
    <row r="5" spans="1:9" s="15" customFormat="1" ht="25" customHeight="1">
      <c r="A5" s="34" t="s">
        <v>22</v>
      </c>
      <c r="B5" s="17" t="s">
        <v>38</v>
      </c>
      <c r="C5" s="18">
        <v>2</v>
      </c>
      <c r="D5" s="18" t="s">
        <v>35</v>
      </c>
      <c r="E5" s="18">
        <v>1</v>
      </c>
      <c r="F5" s="18" t="s">
        <v>15</v>
      </c>
      <c r="G5" s="18">
        <v>2000</v>
      </c>
      <c r="H5" s="18">
        <f t="shared" ref="H5:H6" si="0">C5*E5*G5</f>
        <v>4000</v>
      </c>
      <c r="I5" s="20" t="s">
        <v>36</v>
      </c>
    </row>
    <row r="6" spans="1:9" s="15" customFormat="1" ht="25" customHeight="1">
      <c r="A6" s="35"/>
      <c r="B6" s="17" t="s">
        <v>30</v>
      </c>
      <c r="C6" s="18"/>
      <c r="D6" s="18"/>
      <c r="E6" s="18"/>
      <c r="F6" s="18"/>
      <c r="G6" s="18"/>
      <c r="H6" s="18">
        <f t="shared" si="0"/>
        <v>0</v>
      </c>
      <c r="I6" s="20"/>
    </row>
    <row r="7" spans="1:9" s="15" customFormat="1" ht="25" customHeight="1">
      <c r="A7" s="35"/>
      <c r="B7" s="17" t="s">
        <v>27</v>
      </c>
      <c r="C7" s="18">
        <v>2</v>
      </c>
      <c r="D7" s="18" t="s">
        <v>35</v>
      </c>
      <c r="E7" s="18">
        <v>1</v>
      </c>
      <c r="F7" s="18" t="s">
        <v>15</v>
      </c>
      <c r="G7" s="18">
        <v>2000</v>
      </c>
      <c r="H7" s="18">
        <f t="shared" ref="H7:H12" si="1">C7*E7*G7</f>
        <v>4000</v>
      </c>
      <c r="I7" s="20"/>
    </row>
    <row r="8" spans="1:9" s="15" customFormat="1" ht="25" customHeight="1">
      <c r="A8" s="35"/>
      <c r="B8" s="17" t="s">
        <v>28</v>
      </c>
      <c r="C8" s="18">
        <v>2</v>
      </c>
      <c r="D8" s="18" t="s">
        <v>35</v>
      </c>
      <c r="E8" s="18">
        <v>1</v>
      </c>
      <c r="F8" s="18" t="s">
        <v>15</v>
      </c>
      <c r="G8" s="18">
        <v>2000</v>
      </c>
      <c r="H8" s="18">
        <f t="shared" ref="H8" si="2">C8*E8*G8</f>
        <v>4000</v>
      </c>
      <c r="I8" s="20"/>
    </row>
    <row r="9" spans="1:9" s="15" customFormat="1" ht="25" customHeight="1">
      <c r="A9" s="35"/>
      <c r="B9" s="17" t="s">
        <v>50</v>
      </c>
      <c r="C9" s="18">
        <v>2</v>
      </c>
      <c r="D9" s="18" t="s">
        <v>35</v>
      </c>
      <c r="E9" s="18">
        <v>1</v>
      </c>
      <c r="F9" s="18" t="s">
        <v>15</v>
      </c>
      <c r="G9" s="18">
        <v>2000</v>
      </c>
      <c r="H9" s="18">
        <f t="shared" si="1"/>
        <v>4000</v>
      </c>
      <c r="I9" s="20"/>
    </row>
    <row r="10" spans="1:9" s="15" customFormat="1" ht="25" customHeight="1">
      <c r="A10" s="36" t="s">
        <v>12</v>
      </c>
      <c r="B10" s="21" t="s">
        <v>39</v>
      </c>
      <c r="C10" s="22">
        <v>1</v>
      </c>
      <c r="D10" s="22" t="s">
        <v>9</v>
      </c>
      <c r="E10" s="22">
        <v>1</v>
      </c>
      <c r="F10" s="22" t="s">
        <v>13</v>
      </c>
      <c r="G10" s="22">
        <v>3000</v>
      </c>
      <c r="H10" s="18">
        <f t="shared" si="1"/>
        <v>3000</v>
      </c>
      <c r="I10" s="19"/>
    </row>
    <row r="11" spans="1:9" s="15" customFormat="1" ht="25" customHeight="1">
      <c r="A11" s="37"/>
      <c r="B11" s="21" t="s">
        <v>40</v>
      </c>
      <c r="C11" s="22">
        <v>1</v>
      </c>
      <c r="D11" s="22" t="s">
        <v>9</v>
      </c>
      <c r="E11" s="22">
        <v>1</v>
      </c>
      <c r="F11" s="22" t="s">
        <v>14</v>
      </c>
      <c r="G11" s="22">
        <v>2500</v>
      </c>
      <c r="H11" s="18">
        <f t="shared" si="1"/>
        <v>2500</v>
      </c>
      <c r="I11" s="20"/>
    </row>
    <row r="12" spans="1:9" s="15" customFormat="1" ht="25" customHeight="1">
      <c r="A12" s="37"/>
      <c r="B12" s="21" t="s">
        <v>41</v>
      </c>
      <c r="C12" s="22">
        <v>1</v>
      </c>
      <c r="D12" s="22" t="s">
        <v>9</v>
      </c>
      <c r="E12" s="22">
        <v>1</v>
      </c>
      <c r="F12" s="22" t="s">
        <v>13</v>
      </c>
      <c r="G12" s="22">
        <v>3000</v>
      </c>
      <c r="H12" s="18">
        <f t="shared" si="1"/>
        <v>3000</v>
      </c>
      <c r="I12" s="20"/>
    </row>
    <row r="13" spans="1:9" s="15" customFormat="1" ht="34" customHeight="1">
      <c r="A13" s="36" t="s">
        <v>29</v>
      </c>
      <c r="B13" s="21" t="s">
        <v>44</v>
      </c>
      <c r="C13" s="18">
        <v>22</v>
      </c>
      <c r="D13" s="18" t="s">
        <v>7</v>
      </c>
      <c r="E13" s="22">
        <v>1</v>
      </c>
      <c r="F13" s="22" t="s">
        <v>15</v>
      </c>
      <c r="G13" s="22">
        <v>168</v>
      </c>
      <c r="H13" s="18">
        <f t="shared" ref="H13:H14" si="3">C13*E13*G13</f>
        <v>3696</v>
      </c>
      <c r="I13" s="20" t="s">
        <v>43</v>
      </c>
    </row>
    <row r="14" spans="1:9" s="15" customFormat="1" ht="25" customHeight="1">
      <c r="A14" s="37"/>
      <c r="B14" s="21" t="s">
        <v>42</v>
      </c>
      <c r="C14" s="18">
        <v>22</v>
      </c>
      <c r="D14" s="18" t="s">
        <v>7</v>
      </c>
      <c r="E14" s="22">
        <v>1</v>
      </c>
      <c r="F14" s="22" t="s">
        <v>15</v>
      </c>
      <c r="G14" s="22">
        <v>20</v>
      </c>
      <c r="H14" s="18">
        <f t="shared" si="3"/>
        <v>440</v>
      </c>
      <c r="I14" s="46">
        <v>45632</v>
      </c>
    </row>
    <row r="15" spans="1:9" s="15" customFormat="1" ht="25" customHeight="1">
      <c r="A15" s="37"/>
      <c r="B15" s="21" t="s">
        <v>46</v>
      </c>
      <c r="C15" s="22">
        <v>1</v>
      </c>
      <c r="D15" s="22" t="s">
        <v>21</v>
      </c>
      <c r="E15" s="22">
        <v>1</v>
      </c>
      <c r="F15" s="22" t="s">
        <v>14</v>
      </c>
      <c r="G15" s="22">
        <v>850</v>
      </c>
      <c r="H15" s="22">
        <f t="shared" ref="H15" si="4">G15*E15*C15</f>
        <v>850</v>
      </c>
      <c r="I15" s="19"/>
    </row>
    <row r="16" spans="1:9" s="15" customFormat="1" ht="25" customHeight="1">
      <c r="A16" s="42"/>
      <c r="B16" s="21" t="s">
        <v>49</v>
      </c>
      <c r="C16" s="22">
        <v>22</v>
      </c>
      <c r="D16" s="22" t="s">
        <v>21</v>
      </c>
      <c r="E16" s="22">
        <v>1</v>
      </c>
      <c r="F16" s="22" t="s">
        <v>15</v>
      </c>
      <c r="G16" s="22">
        <v>23</v>
      </c>
      <c r="H16" s="22">
        <f t="shared" ref="H16" si="5">G16*E16*C16</f>
        <v>506</v>
      </c>
      <c r="I16" s="19"/>
    </row>
    <row r="17" spans="1:9" s="15" customFormat="1" ht="25" customHeight="1">
      <c r="A17" s="33" t="s">
        <v>20</v>
      </c>
      <c r="B17" s="33"/>
      <c r="C17" s="33"/>
      <c r="D17" s="33"/>
      <c r="E17" s="33"/>
      <c r="F17" s="33"/>
      <c r="G17" s="33"/>
      <c r="H17" s="23">
        <f>SUM(H5:H16)</f>
        <v>29992</v>
      </c>
      <c r="I17" s="24"/>
    </row>
    <row r="18" spans="1:9" s="15" customFormat="1" ht="25" customHeight="1">
      <c r="A18" s="34" t="s">
        <v>32</v>
      </c>
      <c r="B18" s="20" t="s">
        <v>24</v>
      </c>
      <c r="C18" s="22">
        <v>1</v>
      </c>
      <c r="D18" s="22" t="s">
        <v>25</v>
      </c>
      <c r="E18" s="22">
        <v>2</v>
      </c>
      <c r="F18" s="22" t="s">
        <v>33</v>
      </c>
      <c r="G18" s="18">
        <v>566.04</v>
      </c>
      <c r="H18" s="22">
        <f t="shared" ref="H18:H20" si="6">G18*E18*C18</f>
        <v>1132.08</v>
      </c>
      <c r="I18" s="25"/>
    </row>
    <row r="19" spans="1:9" s="15" customFormat="1" ht="25" customHeight="1">
      <c r="A19" s="35"/>
      <c r="B19" s="20" t="s">
        <v>34</v>
      </c>
      <c r="C19" s="22">
        <v>1</v>
      </c>
      <c r="D19" s="22" t="s">
        <v>21</v>
      </c>
      <c r="E19" s="22">
        <v>3</v>
      </c>
      <c r="F19" s="22" t="s">
        <v>14</v>
      </c>
      <c r="G19" s="22">
        <v>500</v>
      </c>
      <c r="H19" s="22">
        <f t="shared" si="6"/>
        <v>1500</v>
      </c>
      <c r="I19" s="25" t="s">
        <v>31</v>
      </c>
    </row>
    <row r="20" spans="1:9" s="15" customFormat="1" ht="25" customHeight="1">
      <c r="A20" s="43"/>
      <c r="B20" s="20" t="s">
        <v>37</v>
      </c>
      <c r="C20" s="22">
        <v>1</v>
      </c>
      <c r="D20" s="22" t="s">
        <v>21</v>
      </c>
      <c r="E20" s="22">
        <v>5</v>
      </c>
      <c r="F20" s="22" t="s">
        <v>47</v>
      </c>
      <c r="G20" s="22">
        <v>30</v>
      </c>
      <c r="H20" s="22">
        <f t="shared" si="6"/>
        <v>150</v>
      </c>
      <c r="I20" s="25"/>
    </row>
    <row r="21" spans="1:9" s="15" customFormat="1" ht="25" customHeight="1">
      <c r="A21" s="44" t="s">
        <v>10</v>
      </c>
      <c r="B21" s="19" t="s">
        <v>16</v>
      </c>
      <c r="C21" s="22">
        <v>1</v>
      </c>
      <c r="D21" s="22" t="s">
        <v>18</v>
      </c>
      <c r="E21" s="22">
        <v>1</v>
      </c>
      <c r="F21" s="22" t="s">
        <v>15</v>
      </c>
      <c r="G21" s="26">
        <v>7.0000000000000007E-2</v>
      </c>
      <c r="H21" s="30">
        <f>H4*G21</f>
        <v>1677.8832</v>
      </c>
      <c r="I21" s="19"/>
    </row>
    <row r="22" spans="1:9" s="15" customFormat="1" ht="25" customHeight="1">
      <c r="A22" s="44"/>
      <c r="B22" s="20" t="s">
        <v>17</v>
      </c>
      <c r="C22" s="22">
        <v>1</v>
      </c>
      <c r="D22" s="22" t="s">
        <v>18</v>
      </c>
      <c r="E22" s="22">
        <v>1</v>
      </c>
      <c r="F22" s="22" t="s">
        <v>15</v>
      </c>
      <c r="G22" s="26">
        <v>0.09</v>
      </c>
      <c r="H22" s="22">
        <f>H17*G22</f>
        <v>2699.2799999999997</v>
      </c>
      <c r="I22" s="25"/>
    </row>
    <row r="23" spans="1:9" s="15" customFormat="1" ht="25" customHeight="1">
      <c r="A23" s="31" t="s">
        <v>48</v>
      </c>
      <c r="B23" s="20"/>
      <c r="C23" s="22">
        <v>1</v>
      </c>
      <c r="D23" s="22" t="s">
        <v>18</v>
      </c>
      <c r="E23" s="22">
        <v>1</v>
      </c>
      <c r="F23" s="22" t="s">
        <v>15</v>
      </c>
      <c r="G23" s="26">
        <v>0.06</v>
      </c>
      <c r="H23" s="30">
        <f>(H4+H17+H18+H19+H20+H21+H22)*G23</f>
        <v>3667.2601919999993</v>
      </c>
      <c r="I23" s="25"/>
    </row>
    <row r="24" spans="1:9" s="15" customFormat="1" ht="25" customHeight="1">
      <c r="A24" s="33" t="s">
        <v>11</v>
      </c>
      <c r="B24" s="33"/>
      <c r="C24" s="33"/>
      <c r="D24" s="33"/>
      <c r="E24" s="33"/>
      <c r="F24" s="33"/>
      <c r="G24" s="33"/>
      <c r="H24" s="27">
        <f>SUM(H17:H22)+H4+H23</f>
        <v>64788.263391999993</v>
      </c>
      <c r="I24" s="28"/>
    </row>
    <row r="25" spans="1:9" s="15" customFormat="1" ht="25" customHeight="1">
      <c r="A25" s="29"/>
      <c r="B25" s="29"/>
      <c r="C25" s="29"/>
      <c r="D25" s="29"/>
      <c r="E25" s="29"/>
      <c r="F25" s="29"/>
      <c r="G25" s="29"/>
      <c r="H25" s="29"/>
      <c r="I25" s="29"/>
    </row>
    <row r="26" spans="1:9" s="15" customFormat="1" ht="25" customHeight="1">
      <c r="A26" s="45"/>
      <c r="B26" s="45"/>
      <c r="C26" s="45"/>
      <c r="D26" s="45"/>
      <c r="E26" s="45"/>
      <c r="F26" s="45"/>
      <c r="G26" s="45"/>
      <c r="H26" s="45"/>
      <c r="I26" s="45"/>
    </row>
    <row r="27" spans="1:9" ht="25" customHeight="1">
      <c r="A27" s="40"/>
      <c r="B27" s="40"/>
      <c r="C27" s="40"/>
      <c r="D27" s="40"/>
      <c r="E27" s="40"/>
      <c r="F27" s="40"/>
      <c r="G27" s="40"/>
      <c r="H27" s="40"/>
      <c r="I27" s="40"/>
    </row>
    <row r="28" spans="1:9" ht="25" customHeight="1">
      <c r="A28" s="40"/>
      <c r="B28" s="40"/>
      <c r="C28" s="40"/>
      <c r="D28" s="40"/>
      <c r="E28" s="40"/>
      <c r="F28" s="40"/>
      <c r="G28" s="40"/>
      <c r="H28" s="40"/>
      <c r="I28" s="40"/>
    </row>
    <row r="29" spans="1:9" ht="24.75" customHeight="1">
      <c r="A29" s="40"/>
      <c r="B29" s="40"/>
      <c r="C29" s="40"/>
      <c r="D29" s="40"/>
      <c r="E29" s="40"/>
      <c r="F29" s="40"/>
      <c r="G29" s="40"/>
      <c r="H29" s="40"/>
      <c r="I29" s="40"/>
    </row>
    <row r="30" spans="1:9" ht="38.75" customHeight="1">
      <c r="A30" s="40"/>
      <c r="B30" s="40"/>
      <c r="C30" s="40"/>
      <c r="D30" s="40"/>
      <c r="E30" s="40"/>
      <c r="F30" s="40"/>
      <c r="G30" s="40"/>
      <c r="H30" s="40"/>
      <c r="I30" s="40"/>
    </row>
    <row r="31" spans="1:9">
      <c r="A31" s="1"/>
      <c r="B31" s="1"/>
      <c r="C31" s="8"/>
      <c r="D31" s="8"/>
      <c r="E31" s="8"/>
      <c r="F31" s="8"/>
      <c r="G31" s="8"/>
      <c r="H31" s="8"/>
      <c r="I31" s="1"/>
    </row>
    <row r="32" spans="1:9">
      <c r="A32" s="41"/>
      <c r="B32" s="41"/>
      <c r="C32" s="41"/>
      <c r="D32" s="41"/>
      <c r="E32" s="41"/>
      <c r="F32" s="41"/>
      <c r="G32" s="41"/>
      <c r="H32" s="41"/>
      <c r="I32" s="41"/>
    </row>
    <row r="33" spans="1:9">
      <c r="A33" s="3"/>
      <c r="B33" s="2"/>
      <c r="C33" s="3"/>
      <c r="D33" s="3"/>
      <c r="E33" s="3"/>
      <c r="F33" s="3"/>
      <c r="G33" s="3"/>
      <c r="H33" s="3"/>
      <c r="I33" s="2"/>
    </row>
    <row r="34" spans="1:9">
      <c r="A34" s="13"/>
      <c r="B34" s="4"/>
      <c r="C34" s="9"/>
      <c r="D34" s="9"/>
      <c r="E34" s="9"/>
      <c r="F34" s="9"/>
      <c r="G34" s="9"/>
      <c r="H34" s="9"/>
      <c r="I34" s="7"/>
    </row>
    <row r="35" spans="1:9">
      <c r="A35" s="5"/>
      <c r="B35" s="5"/>
      <c r="C35" s="10"/>
      <c r="D35" s="10"/>
      <c r="E35" s="10"/>
      <c r="F35" s="39"/>
      <c r="G35" s="39"/>
      <c r="H35" s="39"/>
      <c r="I35" s="39"/>
    </row>
    <row r="36" spans="1:9">
      <c r="A36" s="5"/>
      <c r="B36" s="5"/>
      <c r="C36" s="10"/>
      <c r="D36" s="10"/>
      <c r="E36" s="10"/>
      <c r="F36" s="39"/>
      <c r="G36" s="39"/>
      <c r="H36" s="39"/>
      <c r="I36" s="39"/>
    </row>
    <row r="37" spans="1:9">
      <c r="A37" s="5"/>
      <c r="B37" s="5"/>
      <c r="C37" s="10"/>
      <c r="D37" s="10"/>
      <c r="E37" s="10"/>
      <c r="F37" s="39"/>
      <c r="G37" s="39"/>
      <c r="H37" s="39"/>
      <c r="I37" s="39"/>
    </row>
    <row r="38" spans="1:9">
      <c r="A38" s="5"/>
      <c r="B38" s="5"/>
      <c r="C38" s="10"/>
      <c r="D38" s="10"/>
      <c r="E38" s="10"/>
      <c r="F38" s="39"/>
      <c r="G38" s="39"/>
      <c r="H38" s="39"/>
      <c r="I38" s="39"/>
    </row>
    <row r="39" spans="1:9">
      <c r="A39" s="39"/>
      <c r="B39" s="39"/>
      <c r="C39" s="10"/>
      <c r="D39" s="10"/>
      <c r="E39" s="10"/>
      <c r="F39" s="39"/>
      <c r="G39" s="39"/>
      <c r="H39" s="39"/>
      <c r="I39" s="39"/>
    </row>
    <row r="40" spans="1:9">
      <c r="A40" s="5"/>
      <c r="B40" s="5"/>
      <c r="C40" s="10"/>
      <c r="D40" s="10"/>
      <c r="E40" s="10"/>
      <c r="F40" s="38"/>
      <c r="G40" s="38"/>
      <c r="H40" s="10"/>
      <c r="I40" s="6"/>
    </row>
    <row r="41" spans="1:9">
      <c r="A41" s="5"/>
      <c r="B41" s="5"/>
      <c r="C41" s="10"/>
      <c r="D41" s="10"/>
      <c r="E41" s="10"/>
      <c r="F41" s="39"/>
      <c r="G41" s="39"/>
      <c r="H41" s="39"/>
      <c r="I41" s="39"/>
    </row>
  </sheetData>
  <mergeCells count="23">
    <mergeCell ref="F41:I41"/>
    <mergeCell ref="A28:I28"/>
    <mergeCell ref="A29:I29"/>
    <mergeCell ref="A30:I30"/>
    <mergeCell ref="A32:I32"/>
    <mergeCell ref="F35:I35"/>
    <mergeCell ref="F36:I36"/>
    <mergeCell ref="F37:I37"/>
    <mergeCell ref="F38:I38"/>
    <mergeCell ref="A39:B39"/>
    <mergeCell ref="F39:I39"/>
    <mergeCell ref="A1:I1"/>
    <mergeCell ref="A4:G4"/>
    <mergeCell ref="A5:A9"/>
    <mergeCell ref="A10:A12"/>
    <mergeCell ref="F40:G40"/>
    <mergeCell ref="A13:A16"/>
    <mergeCell ref="A17:G17"/>
    <mergeCell ref="A18:A20"/>
    <mergeCell ref="A21:A22"/>
    <mergeCell ref="A24:G24"/>
    <mergeCell ref="A26:I26"/>
    <mergeCell ref="A27:I27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大明山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Microsoft Office User</cp:lastModifiedBy>
  <dcterms:created xsi:type="dcterms:W3CDTF">2015-08-21T02:31:00Z</dcterms:created>
  <dcterms:modified xsi:type="dcterms:W3CDTF">2024-11-25T03:29:26Z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A64E2224F67644A0B731EA8452C24BC3_13</vt:lpwstr>
  </property>
  <property fmtid="{D5CDD505-2E9C-101B-9397-08002B2CF9AE}" pid="3" name="KSOProductBuildVer">
    <vt:lpwstr>2052-12.1.0.17827</vt:lpwstr>
  </property>
</Properties>
</file>