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30" windowWidth="20730" windowHeight="10320"/>
  </bookViews>
  <sheets>
    <sheet name="机票" sheetId="2" r:id="rId1"/>
    <sheet name="火车票" sheetId="4" r:id="rId2"/>
    <sheet name="前期踩点" sheetId="6" r:id="rId3"/>
  </sheets>
  <definedNames>
    <definedName name="_xlnm._FilterDatabase" localSheetId="0" hidden="1">机票!$A$2:$J$2</definedName>
  </definedNames>
  <calcPr calcId="152511"/>
</workbook>
</file>

<file path=xl/calcChain.xml><?xml version="1.0" encoding="utf-8"?>
<calcChain xmlns="http://schemas.openxmlformats.org/spreadsheetml/2006/main">
  <c r="F34" i="6" l="1"/>
  <c r="F33" i="6"/>
  <c r="F32" i="6"/>
  <c r="F29" i="6"/>
  <c r="F30" i="6" s="1"/>
  <c r="F25" i="6"/>
  <c r="F24" i="6"/>
  <c r="F26" i="6" s="1"/>
  <c r="F20" i="6"/>
  <c r="F19" i="6"/>
  <c r="F18" i="6"/>
  <c r="F17" i="6"/>
  <c r="F16" i="6"/>
  <c r="F15" i="6"/>
  <c r="F21" i="6" s="1"/>
  <c r="F11" i="6"/>
  <c r="F12" i="6" s="1"/>
  <c r="F10" i="6"/>
  <c r="E3" i="4"/>
  <c r="E4" i="4"/>
  <c r="E5" i="4"/>
  <c r="E6" i="4"/>
  <c r="E7" i="4"/>
  <c r="E8" i="4"/>
  <c r="E9" i="4"/>
  <c r="E10" i="4"/>
  <c r="E2" i="4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6" i="2"/>
  <c r="J47" i="2" s="1"/>
  <c r="E11" i="4" l="1"/>
  <c r="F35" i="6"/>
  <c r="F6" i="6"/>
  <c r="F36" i="6" l="1"/>
</calcChain>
</file>

<file path=xl/sharedStrings.xml><?xml version="1.0" encoding="utf-8"?>
<sst xmlns="http://schemas.openxmlformats.org/spreadsheetml/2006/main" count="291" uniqueCount="175">
  <si>
    <t>出票日期</t>
  </si>
  <si>
    <t>票号</t>
  </si>
  <si>
    <t>航班号</t>
  </si>
  <si>
    <t>乘机人</t>
  </si>
  <si>
    <t>行程</t>
  </si>
  <si>
    <t>航班日期</t>
  </si>
  <si>
    <t>票价</t>
  </si>
  <si>
    <t>税款</t>
  </si>
  <si>
    <t>康辉集团北京国际会议展览有限公司</t>
    <phoneticPr fontId="5" type="noConversion"/>
  </si>
  <si>
    <r>
      <t>PNR</t>
    </r>
    <r>
      <rPr>
        <b/>
        <sz val="10"/>
        <color indexed="8"/>
        <rFont val="宋体"/>
        <family val="3"/>
        <charset val="134"/>
      </rPr>
      <t>号</t>
    </r>
  </si>
  <si>
    <t>LI/BOQIAO MR</t>
  </si>
  <si>
    <t>MA/XIAOJUN MR</t>
  </si>
  <si>
    <t>WANG/JIAZHONG MR</t>
  </si>
  <si>
    <t>WANG/YI MR</t>
  </si>
  <si>
    <t>WU/JUAN MS</t>
  </si>
  <si>
    <t>ZHANG/LIN MR</t>
  </si>
  <si>
    <t>ZHOU/YAN MS</t>
  </si>
  <si>
    <t>GAO/QI MR</t>
  </si>
  <si>
    <t>HAN/XIAOLONG MR</t>
  </si>
  <si>
    <t>LIU/CHENGLONG MR</t>
  </si>
  <si>
    <t>ZHANG/RUISHU MS</t>
  </si>
  <si>
    <t>北京首都→达拉斯</t>
  </si>
  <si>
    <t xml:space="preserve">2018-01-15 17:25, 17:00  </t>
  </si>
  <si>
    <t xml:space="preserve">AA262  </t>
  </si>
  <si>
    <t>应收款（不含服务费税费）</t>
    <phoneticPr fontId="5" type="noConversion"/>
  </si>
  <si>
    <t>WONG/PETER SAMUELA MR</t>
    <phoneticPr fontId="5" type="noConversion"/>
  </si>
  <si>
    <t>WONG/PETER SAMUELA MR</t>
  </si>
  <si>
    <t>南迪→洛杉矶→达拉斯</t>
  </si>
  <si>
    <t>苏瓦→南迪</t>
  </si>
  <si>
    <t xml:space="preserve">2018-01-15 18:30, 19:15  </t>
  </si>
  <si>
    <t xml:space="preserve">FJ044  </t>
  </si>
  <si>
    <t>达拉斯→北京首都</t>
  </si>
  <si>
    <t xml:space="preserve">AA263  </t>
  </si>
  <si>
    <t xml:space="preserve">2018-01-22 10:40, 14:55  </t>
  </si>
  <si>
    <t xml:space="preserve">2018-01-28 10:40, 14:55  </t>
  </si>
  <si>
    <t>达拉斯→洛杉矶→南迪→APW</t>
  </si>
  <si>
    <t>达拉斯→休斯敦→北京首都</t>
  </si>
  <si>
    <t>LI/BOQIAO</t>
  </si>
  <si>
    <t>洛杉矶→北京首都</t>
  </si>
  <si>
    <t>WANG/YI</t>
  </si>
  <si>
    <t>ZHANG/LIN</t>
  </si>
  <si>
    <t>WU/JUAN</t>
  </si>
  <si>
    <t>ZHOU/YAN</t>
  </si>
  <si>
    <t xml:space="preserve">2018-02-04 0:40, 5:30  </t>
    <phoneticPr fontId="5" type="noConversion"/>
  </si>
  <si>
    <t xml:space="preserve">2018-02-04 0:40, 5:30  </t>
    <phoneticPr fontId="5" type="noConversion"/>
  </si>
  <si>
    <t>WANG/YI MR</t>
    <phoneticPr fontId="5" type="noConversion"/>
  </si>
  <si>
    <t>WU/JUAN MS</t>
    <phoneticPr fontId="5" type="noConversion"/>
  </si>
  <si>
    <t>ZHANG/LIN MR</t>
    <phoneticPr fontId="5" type="noConversion"/>
  </si>
  <si>
    <t>ZHOU/YAN MS</t>
    <phoneticPr fontId="5" type="noConversion"/>
  </si>
  <si>
    <t>MA/XIAOJUN MR</t>
    <phoneticPr fontId="5" type="noConversion"/>
  </si>
  <si>
    <t>HAN/XIAOLONG MR</t>
    <phoneticPr fontId="5" type="noConversion"/>
  </si>
  <si>
    <t>WONG/PETER SAMUELA MR</t>
    <phoneticPr fontId="5" type="noConversion"/>
  </si>
  <si>
    <t>LI/BOQIAO MR</t>
    <phoneticPr fontId="5" type="noConversion"/>
  </si>
  <si>
    <t>LIU/CHENGLONG MR</t>
    <phoneticPr fontId="5" type="noConversion"/>
  </si>
  <si>
    <t xml:space="preserve">AA2516   FJ811    FJ255  </t>
    <phoneticPr fontId="5" type="noConversion"/>
  </si>
  <si>
    <t xml:space="preserve">CA984  </t>
  </si>
  <si>
    <t xml:space="preserve">AA7162 AA1629 </t>
    <phoneticPr fontId="5" type="noConversion"/>
  </si>
  <si>
    <t xml:space="preserve">CA7368 CA996 </t>
    <phoneticPr fontId="5" type="noConversion"/>
  </si>
  <si>
    <t xml:space="preserve">2018-02-03 10:40, 14:55  </t>
    <phoneticPr fontId="5" type="noConversion"/>
  </si>
  <si>
    <t xml:space="preserve">HU468  </t>
  </si>
  <si>
    <t>MA/XIAOJUN</t>
  </si>
  <si>
    <t>洛杉矶→重庆</t>
  </si>
  <si>
    <t xml:space="preserve">2018-02-03 23:45, 6:30  </t>
  </si>
  <si>
    <t xml:space="preserve">CA4129 </t>
  </si>
  <si>
    <t>重庆→北京首都</t>
  </si>
  <si>
    <t xml:space="preserve">2018-01-14 08:00, 10:40  </t>
  </si>
  <si>
    <t xml:space="preserve">2018-01-15 21:40, 12:25      2018-01-15 15:00, 20:09  </t>
    <phoneticPr fontId="5" type="noConversion"/>
  </si>
  <si>
    <t xml:space="preserve">2018-02-03 17:30, 19:00     2018-02-03 22:30, 06:00     2018-02-05 13:05, 16:55   </t>
    <phoneticPr fontId="5" type="noConversion"/>
  </si>
  <si>
    <t xml:space="preserve">2018-02-03 18:50, 20:03    2018-02-04 0:05, 5:00  </t>
    <phoneticPr fontId="5" type="noConversion"/>
  </si>
  <si>
    <t>MA/XIAO JUN MR</t>
    <phoneticPr fontId="5" type="noConversion"/>
  </si>
  <si>
    <t>重庆→北京首都</t>
    <phoneticPr fontId="5" type="noConversion"/>
  </si>
  <si>
    <t>北京首都→重庆</t>
    <phoneticPr fontId="5" type="noConversion"/>
  </si>
  <si>
    <t xml:space="preserve"> CZ8101</t>
    <phoneticPr fontId="5" type="noConversion"/>
  </si>
  <si>
    <t>SC1156</t>
    <phoneticPr fontId="5" type="noConversion"/>
  </si>
  <si>
    <t>2017-12-19  8:00-10:35</t>
    <phoneticPr fontId="5" type="noConversion"/>
  </si>
  <si>
    <t>2017-12-19  21:25-0:25+1</t>
    <phoneticPr fontId="5" type="noConversion"/>
  </si>
  <si>
    <t>CA1431</t>
    <phoneticPr fontId="5" type="noConversion"/>
  </si>
  <si>
    <t>2017-12-23 8:00-10:55</t>
    <phoneticPr fontId="5" type="noConversion"/>
  </si>
  <si>
    <t xml:space="preserve">北京首都→香港  香港→斐济楠迪          斐济楠迪→香港 香港→北京首都 </t>
    <phoneticPr fontId="5" type="noConversion"/>
  </si>
  <si>
    <t xml:space="preserve"> KA5347  CX6901   CX6900   CX312</t>
    <phoneticPr fontId="5" type="noConversion"/>
  </si>
  <si>
    <t>2018-01-04 10:00-13:55
2018-01-04 16:55-08:10+1
2018-01-11 09:20-14:50
2018-01-11 17:00-20:20</t>
    <phoneticPr fontId="12" type="noConversion"/>
  </si>
  <si>
    <t>LIU/CHENGLONG MR</t>
    <phoneticPr fontId="5" type="noConversion"/>
  </si>
  <si>
    <t>LI/YANG MR</t>
    <phoneticPr fontId="5" type="noConversion"/>
  </si>
  <si>
    <t>HE/ZHONGLIANG MR</t>
    <phoneticPr fontId="5" type="noConversion"/>
  </si>
  <si>
    <t xml:space="preserve">苏瓦→斐济楠迪                  斐济楠迪→阿皮亚                阿皮亚→斐济楠迪 </t>
    <phoneticPr fontId="5" type="noConversion"/>
  </si>
  <si>
    <t>FJ014     FJ255     FJ254</t>
    <phoneticPr fontId="5" type="noConversion"/>
  </si>
  <si>
    <t>2018-01-07  10:15-11:00
2018-01-07  13:15-16:05
2018-01-10  16:55-17:50</t>
    <phoneticPr fontId="12" type="noConversion"/>
  </si>
  <si>
    <t>退票</t>
    <phoneticPr fontId="5" type="noConversion"/>
  </si>
  <si>
    <t>备注</t>
    <phoneticPr fontId="5" type="noConversion"/>
  </si>
  <si>
    <t>退票</t>
    <phoneticPr fontId="5" type="noConversion"/>
  </si>
  <si>
    <t>保盛</t>
    <phoneticPr fontId="5" type="noConversion"/>
  </si>
  <si>
    <t>莫文静</t>
  </si>
  <si>
    <t>1月8日 G656 14:14石家庄-15:33北京西           1月9日 G587 14:55北京西-16:38石家庄</t>
    <phoneticPr fontId="12" type="noConversion"/>
  </si>
  <si>
    <t>杨旭</t>
  </si>
  <si>
    <t>1月11日 G1564 08:40石家庄-10:13北京西      1月11日 G6735 20:46北京西-22:12石家庄</t>
    <phoneticPr fontId="12" type="noConversion"/>
  </si>
  <si>
    <t>阿尔达克 木盒亚提</t>
    <phoneticPr fontId="12" type="noConversion"/>
  </si>
  <si>
    <t>1月11日 G176 10:34 天津南-11:08北京南      1月11日G337 20:58 北京南-21:42天津南</t>
    <phoneticPr fontId="12" type="noConversion"/>
  </si>
  <si>
    <t>王毅</t>
    <phoneticPr fontId="12" type="noConversion"/>
  </si>
  <si>
    <t>1月14日 G186 14:34天津南-15:14北京南</t>
    <phoneticPr fontId="12" type="noConversion"/>
  </si>
  <si>
    <t>张琳</t>
    <phoneticPr fontId="12" type="noConversion"/>
  </si>
  <si>
    <t>1月14日 G186 14:34天津南-15:14北京南</t>
    <phoneticPr fontId="12" type="noConversion"/>
  </si>
  <si>
    <t>吴娟</t>
  </si>
  <si>
    <t>1月14日 G352 合肥南9:58-14:58北京南</t>
    <phoneticPr fontId="12" type="noConversion"/>
  </si>
  <si>
    <t>周燕</t>
    <phoneticPr fontId="13" type="noConversion"/>
  </si>
  <si>
    <t>1月14日 G302 合肥南11:25-16:18北京南</t>
    <phoneticPr fontId="12" type="noConversion"/>
  </si>
  <si>
    <t>2月5日 G263 北京南8:46开车-合肥南</t>
    <phoneticPr fontId="12" type="noConversion"/>
  </si>
  <si>
    <t>周燕</t>
    <phoneticPr fontId="13" type="noConversion"/>
  </si>
  <si>
    <t>姓名</t>
    <phoneticPr fontId="5" type="noConversion"/>
  </si>
  <si>
    <t>火车班次</t>
    <phoneticPr fontId="5" type="noConversion"/>
  </si>
  <si>
    <t>价格</t>
    <phoneticPr fontId="5" type="noConversion"/>
  </si>
  <si>
    <t>数量</t>
    <phoneticPr fontId="5" type="noConversion"/>
  </si>
  <si>
    <t>备注</t>
    <phoneticPr fontId="5" type="noConversion"/>
  </si>
  <si>
    <t>中国橄榄球协会 1月4日-1月11日 斐济/萨摩亚 3人</t>
    <phoneticPr fontId="15" type="noConversion"/>
  </si>
  <si>
    <t>Ticket
机票</t>
    <phoneticPr fontId="15" type="noConversion"/>
  </si>
  <si>
    <t>Item
项目</t>
  </si>
  <si>
    <t>预算</t>
    <phoneticPr fontId="15" type="noConversion"/>
  </si>
  <si>
    <t>Description
描述</t>
  </si>
  <si>
    <t>Unit Price (RMB)
单价（人民币）</t>
  </si>
  <si>
    <t>No. of item
次数</t>
  </si>
  <si>
    <t>QTY
数量</t>
  </si>
  <si>
    <t>Total Price (RMB)
总价（人民币）</t>
  </si>
  <si>
    <t>1</t>
    <phoneticPr fontId="15" type="noConversion"/>
  </si>
  <si>
    <t>3</t>
    <phoneticPr fontId="15" type="noConversion"/>
  </si>
  <si>
    <t>Local Shuttle
当地交通</t>
  </si>
  <si>
    <t>斐济用车</t>
    <phoneticPr fontId="15" type="noConversion"/>
  </si>
  <si>
    <t>7座商务车 包含司兼导  1.5-7/1.10-11</t>
    <phoneticPr fontId="15" type="noConversion"/>
  </si>
  <si>
    <t>4</t>
    <phoneticPr fontId="15" type="noConversion"/>
  </si>
  <si>
    <t>萨摩亚用车</t>
    <phoneticPr fontId="15" type="noConversion"/>
  </si>
  <si>
    <t>7座商务车 包含司兼导  1.7-10</t>
    <phoneticPr fontId="15" type="noConversion"/>
  </si>
  <si>
    <t>3</t>
    <phoneticPr fontId="15" type="noConversion"/>
  </si>
  <si>
    <r>
      <t xml:space="preserve">Accommodation 
</t>
    </r>
    <r>
      <rPr>
        <b/>
        <sz val="10"/>
        <color indexed="9"/>
        <rFont val="微软雅黑"/>
        <family val="2"/>
        <charset val="134"/>
      </rPr>
      <t>住宿</t>
    </r>
  </si>
  <si>
    <t>斐济</t>
    <phoneticPr fontId="15" type="noConversion"/>
  </si>
  <si>
    <t>sigatoka：The Naviti Resort  1.5-6</t>
    <phoneticPr fontId="15" type="noConversion"/>
  </si>
  <si>
    <t>1</t>
    <phoneticPr fontId="15" type="noConversion"/>
  </si>
  <si>
    <t>2</t>
    <phoneticPr fontId="15" type="noConversion"/>
  </si>
  <si>
    <t>苏瓦 novotel 1.6-7</t>
    <phoneticPr fontId="15" type="noConversion"/>
  </si>
  <si>
    <t>2</t>
    <phoneticPr fontId="15" type="noConversion"/>
  </si>
  <si>
    <t>楠迪 novotel 1.10-11</t>
    <phoneticPr fontId="15" type="noConversion"/>
  </si>
  <si>
    <t>1</t>
    <phoneticPr fontId="15" type="noConversion"/>
  </si>
  <si>
    <t>取消费：sigatoka 香格里拉</t>
    <phoneticPr fontId="15" type="noConversion"/>
  </si>
  <si>
    <t>0.5</t>
    <phoneticPr fontId="15" type="noConversion"/>
  </si>
  <si>
    <t>50%取消费</t>
    <phoneticPr fontId="15" type="noConversion"/>
  </si>
  <si>
    <t>取消费：苏瓦和楠迪 novotel</t>
    <phoneticPr fontId="15" type="noConversion"/>
  </si>
  <si>
    <t>0.5</t>
    <phoneticPr fontId="15" type="noConversion"/>
  </si>
  <si>
    <t>2</t>
    <phoneticPr fontId="15" type="noConversion"/>
  </si>
  <si>
    <t>50%取消费</t>
    <phoneticPr fontId="15" type="noConversion"/>
  </si>
  <si>
    <t>萨摩亚 阿皮亚</t>
    <phoneticPr fontId="15" type="noConversion"/>
  </si>
  <si>
    <t>Tano Tusitala Hotel 1.7-10</t>
    <phoneticPr fontId="15" type="noConversion"/>
  </si>
  <si>
    <t>D. Accommodation 
住宿</t>
  </si>
  <si>
    <t>Restaurant
餐饮</t>
    <phoneticPr fontId="15" type="noConversion"/>
  </si>
  <si>
    <t>斐济用餐</t>
    <phoneticPr fontId="15" type="noConversion"/>
  </si>
  <si>
    <t>午餐及晚餐</t>
    <phoneticPr fontId="15" type="noConversion"/>
  </si>
  <si>
    <t>6</t>
    <phoneticPr fontId="15" type="noConversion"/>
  </si>
  <si>
    <t>3</t>
    <phoneticPr fontId="15" type="noConversion"/>
  </si>
  <si>
    <t>萨摩亚用餐</t>
    <phoneticPr fontId="15" type="noConversion"/>
  </si>
  <si>
    <t>6</t>
    <phoneticPr fontId="15" type="noConversion"/>
  </si>
  <si>
    <r>
      <t xml:space="preserve">Visa&amp;Insurance
</t>
    </r>
    <r>
      <rPr>
        <b/>
        <sz val="10"/>
        <color indexed="9"/>
        <rFont val="宋体"/>
        <family val="3"/>
        <charset val="134"/>
      </rPr>
      <t>签证及保险</t>
    </r>
    <phoneticPr fontId="15" type="noConversion"/>
  </si>
  <si>
    <t>保险</t>
  </si>
  <si>
    <t>1</t>
  </si>
  <si>
    <t>旅游意外险</t>
    <phoneticPr fontId="15" type="noConversion"/>
  </si>
  <si>
    <t>E. Visa&amp;Insurance
签证及保险</t>
  </si>
  <si>
    <t>斐济</t>
    <phoneticPr fontId="15" type="noConversion"/>
  </si>
  <si>
    <t xml:space="preserve">wifi </t>
    <phoneticPr fontId="15" type="noConversion"/>
  </si>
  <si>
    <t>4</t>
    <phoneticPr fontId="15" type="noConversion"/>
  </si>
  <si>
    <t>萨摩亚</t>
    <phoneticPr fontId="15" type="noConversion"/>
  </si>
  <si>
    <t>电话卡</t>
    <phoneticPr fontId="15" type="noConversion"/>
  </si>
  <si>
    <t>1</t>
    <phoneticPr fontId="15" type="noConversion"/>
  </si>
  <si>
    <t>书</t>
    <phoneticPr fontId="15" type="noConversion"/>
  </si>
  <si>
    <t>1</t>
    <phoneticPr fontId="15" type="noConversion"/>
  </si>
  <si>
    <t>1</t>
    <phoneticPr fontId="15" type="noConversion"/>
  </si>
  <si>
    <t>F. others
签证及保险</t>
    <phoneticPr fontId="15" type="noConversion"/>
  </si>
  <si>
    <t>总金额</t>
    <phoneticPr fontId="15" type="noConversion"/>
  </si>
  <si>
    <r>
      <t xml:space="preserve">Others  </t>
    </r>
    <r>
      <rPr>
        <b/>
        <sz val="10"/>
        <color indexed="9"/>
        <rFont val="宋体"/>
        <family val="3"/>
        <charset val="134"/>
      </rPr>
      <t>其他</t>
    </r>
    <phoneticPr fontId="15" type="noConversion"/>
  </si>
  <si>
    <t>Unit Price (RMB)
单价（人民币）</t>
    <phoneticPr fontId="5" type="noConversion"/>
  </si>
  <si>
    <t>总金额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</si>
</sst>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);[Red]\(0.0\)"/>
    <numFmt numFmtId="177" formatCode="0_);[Red]\(0\)"/>
    <numFmt numFmtId="178" formatCode="0.00_);[Red]\(0.00\)"/>
    <numFmt numFmtId="179" formatCode="[$€-2]\ #,##0"/>
    <numFmt numFmtId="180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Tahoma"/>
      <family val="2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b/>
      <sz val="10"/>
      <color theme="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theme="0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BMWTypeCondensedRegular"/>
      <family val="2"/>
    </font>
    <font>
      <sz val="10"/>
      <color theme="0"/>
      <name val="BMWTypeCondensedRegular"/>
      <family val="2"/>
    </font>
    <font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3" fillId="0" borderId="0" applyNumberFormat="0"/>
    <xf numFmtId="179" fontId="1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Fill="1" applyAlignment="1"/>
    <xf numFmtId="0" fontId="11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7" fillId="4" borderId="1" xfId="4" applyFont="1" applyFill="1" applyBorder="1" applyAlignment="1">
      <alignment horizontal="center" vertical="center" wrapText="1"/>
    </xf>
    <xf numFmtId="178" fontId="17" fillId="4" borderId="1" xfId="4" applyNumberFormat="1" applyFont="1" applyFill="1" applyBorder="1" applyAlignment="1">
      <alignment horizontal="center" vertical="center" wrapText="1"/>
    </xf>
    <xf numFmtId="49" fontId="17" fillId="4" borderId="1" xfId="4" applyNumberFormat="1" applyFont="1" applyFill="1" applyBorder="1" applyAlignment="1">
      <alignment horizontal="center" vertical="center" wrapText="1"/>
    </xf>
    <xf numFmtId="40" fontId="19" fillId="10" borderId="1" xfId="4" applyNumberFormat="1" applyFont="1" applyFill="1" applyBorder="1" applyAlignment="1">
      <alignment horizontal="left" vertical="center" wrapText="1"/>
    </xf>
    <xf numFmtId="0" fontId="20" fillId="4" borderId="1" xfId="4" applyFont="1" applyFill="1" applyBorder="1" applyAlignment="1">
      <alignment horizontal="left" vertical="center" wrapText="1"/>
    </xf>
    <xf numFmtId="178" fontId="20" fillId="4" borderId="1" xfId="4" applyNumberFormat="1" applyFont="1" applyFill="1" applyBorder="1" applyAlignment="1">
      <alignment horizontal="left" vertical="center" wrapText="1"/>
    </xf>
    <xf numFmtId="49" fontId="20" fillId="4" borderId="1" xfId="4" applyNumberFormat="1" applyFont="1" applyFill="1" applyBorder="1" applyAlignment="1">
      <alignment horizontal="left" vertical="center" wrapText="1"/>
    </xf>
    <xf numFmtId="40" fontId="16" fillId="10" borderId="1" xfId="4" applyNumberFormat="1" applyFont="1" applyFill="1" applyBorder="1" applyAlignment="1">
      <alignment horizontal="right"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80" fontId="22" fillId="6" borderId="2" xfId="4" applyNumberFormat="1" applyFont="1" applyFill="1" applyBorder="1" applyAlignment="1">
      <alignment horizontal="left" vertical="center" wrapText="1"/>
    </xf>
    <xf numFmtId="180" fontId="22" fillId="6" borderId="1" xfId="4" applyNumberFormat="1" applyFont="1" applyFill="1" applyBorder="1" applyAlignment="1">
      <alignment horizontal="center" vertical="center" wrapText="1"/>
    </xf>
    <xf numFmtId="180" fontId="22" fillId="6" borderId="2" xfId="4" applyNumberFormat="1" applyFont="1" applyFill="1" applyBorder="1" applyAlignment="1">
      <alignment horizontal="center" vertical="center" wrapText="1"/>
    </xf>
    <xf numFmtId="0" fontId="25" fillId="7" borderId="1" xfId="4" applyFont="1" applyFill="1" applyBorder="1" applyAlignment="1">
      <alignment horizontal="left" vertical="center" wrapText="1"/>
    </xf>
    <xf numFmtId="40" fontId="25" fillId="8" borderId="1" xfId="0" applyNumberFormat="1" applyFont="1" applyFill="1" applyBorder="1" applyAlignment="1">
      <alignment horizontal="center" vertical="center" wrapText="1"/>
    </xf>
    <xf numFmtId="49" fontId="22" fillId="6" borderId="1" xfId="4" applyNumberFormat="1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vertical="center" wrapText="1"/>
    </xf>
    <xf numFmtId="178" fontId="26" fillId="9" borderId="1" xfId="3" applyNumberFormat="1" applyFont="1" applyFill="1" applyBorder="1" applyAlignment="1">
      <alignment horizontal="center" vertical="center"/>
    </xf>
    <xf numFmtId="49" fontId="26" fillId="9" borderId="1" xfId="3" applyNumberFormat="1" applyFont="1" applyFill="1" applyBorder="1" applyAlignment="1">
      <alignment horizontal="center" vertical="center"/>
    </xf>
    <xf numFmtId="40" fontId="26" fillId="10" borderId="1" xfId="4" applyNumberFormat="1" applyFont="1" applyFill="1" applyBorder="1" applyAlignment="1">
      <alignment horizontal="right" vertical="center" wrapText="1"/>
    </xf>
    <xf numFmtId="0" fontId="16" fillId="0" borderId="0" xfId="0" applyFont="1">
      <alignment vertical="center"/>
    </xf>
    <xf numFmtId="180" fontId="22" fillId="0" borderId="2" xfId="4" applyNumberFormat="1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left" vertical="center" wrapText="1"/>
    </xf>
    <xf numFmtId="40" fontId="25" fillId="0" borderId="4" xfId="0" applyNumberFormat="1" applyFont="1" applyFill="1" applyBorder="1" applyAlignment="1">
      <alignment horizontal="center" vertical="center" wrapText="1"/>
    </xf>
    <xf numFmtId="49" fontId="22" fillId="0" borderId="1" xfId="4" applyNumberFormat="1" applyFont="1" applyFill="1" applyBorder="1" applyAlignment="1">
      <alignment horizontal="center" vertical="center" wrapText="1"/>
    </xf>
    <xf numFmtId="178" fontId="22" fillId="0" borderId="1" xfId="4" applyNumberFormat="1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2" fillId="0" borderId="1" xfId="4" applyFont="1" applyFill="1" applyBorder="1" applyAlignment="1">
      <alignment horizontal="left" vertical="center" wrapText="1"/>
    </xf>
    <xf numFmtId="40" fontId="25" fillId="8" borderId="4" xfId="0" applyNumberFormat="1" applyFont="1" applyFill="1" applyBorder="1" applyAlignment="1">
      <alignment horizontal="center" vertical="center" wrapText="1"/>
    </xf>
    <xf numFmtId="0" fontId="22" fillId="6" borderId="1" xfId="4" applyFont="1" applyFill="1" applyBorder="1" applyAlignment="1">
      <alignment vertical="center" wrapText="1"/>
    </xf>
    <xf numFmtId="58" fontId="23" fillId="0" borderId="0" xfId="0" applyNumberFormat="1" applyFont="1">
      <alignment vertical="center"/>
    </xf>
    <xf numFmtId="178" fontId="22" fillId="6" borderId="1" xfId="4" applyNumberFormat="1" applyFont="1" applyFill="1" applyBorder="1" applyAlignment="1">
      <alignment horizontal="center" vertical="center" wrapText="1"/>
    </xf>
    <xf numFmtId="178" fontId="19" fillId="9" borderId="1" xfId="3" applyNumberFormat="1" applyFont="1" applyFill="1" applyBorder="1" applyAlignment="1">
      <alignment horizontal="left" vertical="center"/>
    </xf>
    <xf numFmtId="49" fontId="19" fillId="9" borderId="1" xfId="3" applyNumberFormat="1" applyFont="1" applyFill="1" applyBorder="1" applyAlignment="1">
      <alignment horizontal="left" vertical="center"/>
    </xf>
    <xf numFmtId="178" fontId="19" fillId="9" borderId="1" xfId="3" applyNumberFormat="1" applyFont="1" applyFill="1" applyBorder="1" applyAlignment="1">
      <alignment horizontal="center" vertical="center"/>
    </xf>
    <xf numFmtId="49" fontId="22" fillId="6" borderId="2" xfId="4" applyNumberFormat="1" applyFont="1" applyFill="1" applyBorder="1" applyAlignment="1">
      <alignment horizontal="center" vertical="center" wrapText="1"/>
    </xf>
    <xf numFmtId="178" fontId="16" fillId="9" borderId="1" xfId="3" applyNumberFormat="1" applyFont="1" applyFill="1" applyBorder="1" applyAlignment="1">
      <alignment horizontal="center" vertical="center"/>
    </xf>
    <xf numFmtId="49" fontId="16" fillId="9" borderId="1" xfId="3" applyNumberFormat="1" applyFont="1" applyFill="1" applyBorder="1" applyAlignment="1">
      <alignment horizontal="center" vertical="center"/>
    </xf>
    <xf numFmtId="49" fontId="22" fillId="0" borderId="4" xfId="4" applyNumberFormat="1" applyFont="1" applyFill="1" applyBorder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177" fontId="27" fillId="11" borderId="1" xfId="0" applyNumberFormat="1" applyFont="1" applyFill="1" applyBorder="1" applyAlignment="1">
      <alignment horizontal="center" vertical="center"/>
    </xf>
    <xf numFmtId="178" fontId="19" fillId="11" borderId="1" xfId="3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9" fontId="22" fillId="0" borderId="7" xfId="3" applyFont="1" applyBorder="1" applyAlignment="1">
      <alignment horizontal="left" vertical="center"/>
    </xf>
    <xf numFmtId="179" fontId="22" fillId="0" borderId="6" xfId="3" applyFont="1" applyBorder="1" applyAlignment="1">
      <alignment horizontal="left" vertical="center"/>
    </xf>
    <xf numFmtId="179" fontId="22" fillId="0" borderId="8" xfId="3" applyFont="1" applyBorder="1" applyAlignment="1">
      <alignment horizontal="left" vertical="center"/>
    </xf>
    <xf numFmtId="0" fontId="17" fillId="4" borderId="1" xfId="4" applyFont="1" applyFill="1" applyBorder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 wrapText="1"/>
    </xf>
    <xf numFmtId="0" fontId="17" fillId="4" borderId="2" xfId="4" applyFont="1" applyFill="1" applyBorder="1" applyAlignment="1">
      <alignment horizontal="center" vertical="center" wrapText="1"/>
    </xf>
    <xf numFmtId="0" fontId="17" fillId="4" borderId="4" xfId="4" applyFont="1" applyFill="1" applyBorder="1" applyAlignment="1">
      <alignment horizontal="center" vertical="center" wrapText="1"/>
    </xf>
    <xf numFmtId="179" fontId="19" fillId="9" borderId="1" xfId="3" applyFont="1" applyFill="1" applyBorder="1" applyAlignment="1">
      <alignment horizontal="left" vertical="center" wrapText="1"/>
    </xf>
    <xf numFmtId="179" fontId="19" fillId="9" borderId="1" xfId="3" applyFont="1" applyFill="1" applyBorder="1" applyAlignment="1">
      <alignment horizontal="left" vertical="center"/>
    </xf>
    <xf numFmtId="180" fontId="22" fillId="6" borderId="2" xfId="4" applyNumberFormat="1" applyFont="1" applyFill="1" applyBorder="1" applyAlignment="1">
      <alignment horizontal="center" vertical="center" wrapText="1"/>
    </xf>
    <xf numFmtId="180" fontId="22" fillId="6" borderId="4" xfId="4" applyNumberFormat="1" applyFont="1" applyFill="1" applyBorder="1" applyAlignment="1">
      <alignment horizontal="center" vertical="center" wrapText="1"/>
    </xf>
    <xf numFmtId="179" fontId="26" fillId="9" borderId="1" xfId="3" applyFont="1" applyFill="1" applyBorder="1" applyAlignment="1">
      <alignment horizontal="left" vertical="center" wrapText="1"/>
    </xf>
    <xf numFmtId="179" fontId="26" fillId="9" borderId="1" xfId="3" applyFont="1" applyFill="1" applyBorder="1" applyAlignment="1">
      <alignment horizontal="left" vertical="center"/>
    </xf>
    <xf numFmtId="179" fontId="23" fillId="6" borderId="10" xfId="3" applyFont="1" applyFill="1" applyBorder="1">
      <alignment vertical="center"/>
    </xf>
    <xf numFmtId="179" fontId="23" fillId="6" borderId="12" xfId="3" applyFont="1" applyFill="1" applyBorder="1">
      <alignment vertical="center"/>
    </xf>
    <xf numFmtId="179" fontId="23" fillId="6" borderId="11" xfId="3" applyFont="1" applyFill="1" applyBorder="1">
      <alignment vertical="center"/>
    </xf>
    <xf numFmtId="179" fontId="23" fillId="6" borderId="5" xfId="3" applyFont="1" applyFill="1" applyBorder="1">
      <alignment vertical="center"/>
    </xf>
    <xf numFmtId="0" fontId="23" fillId="0" borderId="0" xfId="0" applyFont="1" applyBorder="1">
      <alignment vertical="center"/>
    </xf>
    <xf numFmtId="0" fontId="16" fillId="0" borderId="9" xfId="4" applyFont="1" applyFill="1" applyBorder="1" applyAlignment="1">
      <alignment horizontal="center" vertical="center" wrapText="1"/>
    </xf>
    <xf numFmtId="180" fontId="22" fillId="6" borderId="3" xfId="4" applyNumberFormat="1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4" applyFont="1" applyFill="1" applyBorder="1" applyAlignment="1">
      <alignment horizontal="left" vertical="center" wrapText="1"/>
    </xf>
    <xf numFmtId="0" fontId="16" fillId="0" borderId="9" xfId="4" applyFont="1" applyFill="1" applyBorder="1" applyAlignment="1">
      <alignment horizontal="left" vertical="center" wrapText="1"/>
    </xf>
    <xf numFmtId="179" fontId="19" fillId="9" borderId="10" xfId="3" applyFont="1" applyFill="1" applyBorder="1" applyAlignment="1">
      <alignment horizontal="left" vertical="center" wrapText="1"/>
    </xf>
    <xf numFmtId="179" fontId="19" fillId="9" borderId="11" xfId="3" applyFont="1" applyFill="1" applyBorder="1" applyAlignment="1">
      <alignment horizontal="left" vertical="center" wrapText="1"/>
    </xf>
    <xf numFmtId="179" fontId="19" fillId="9" borderId="1" xfId="3" applyFont="1" applyFill="1" applyBorder="1" applyAlignment="1">
      <alignment vertical="center" wrapText="1"/>
    </xf>
    <xf numFmtId="179" fontId="19" fillId="9" borderId="1" xfId="3" applyFont="1" applyFill="1" applyBorder="1" applyAlignment="1">
      <alignment vertical="center"/>
    </xf>
    <xf numFmtId="49" fontId="22" fillId="0" borderId="2" xfId="4" applyNumberFormat="1" applyFont="1" applyFill="1" applyBorder="1" applyAlignment="1">
      <alignment horizontal="center" vertical="center" wrapText="1"/>
    </xf>
    <xf numFmtId="49" fontId="22" fillId="0" borderId="4" xfId="4" applyNumberFormat="1" applyFont="1" applyFill="1" applyBorder="1" applyAlignment="1">
      <alignment horizontal="center" vertical="center" wrapText="1"/>
    </xf>
  </cellXfs>
  <cellStyles count="6">
    <cellStyle name="Normal_Sheet1" xfId="4"/>
    <cellStyle name="常规" xfId="0" builtinId="0"/>
    <cellStyle name="常规 14" xfId="3"/>
    <cellStyle name="常规 2" xfId="2"/>
    <cellStyle name="常规 4" xfId="1"/>
    <cellStyle name="常规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C37" zoomScaleNormal="100" workbookViewId="0">
      <selection activeCell="C48" sqref="A48:XFD50"/>
    </sheetView>
  </sheetViews>
  <sheetFormatPr defaultColWidth="11.125" defaultRowHeight="13.5"/>
  <cols>
    <col min="1" max="1" width="13.75" style="2" bestFit="1" customWidth="1"/>
    <col min="2" max="2" width="19.75" style="3" customWidth="1"/>
    <col min="3" max="3" width="11.5" style="2" bestFit="1" customWidth="1"/>
    <col min="4" max="4" width="12" style="2" customWidth="1"/>
    <col min="5" max="5" width="23.875" style="2" bestFit="1" customWidth="1"/>
    <col min="6" max="6" width="28.25" style="2" bestFit="1" customWidth="1"/>
    <col min="7" max="7" width="27.375" style="2" customWidth="1"/>
    <col min="8" max="8" width="10.75" style="2" customWidth="1"/>
    <col min="9" max="9" width="9.75" style="2" bestFit="1" customWidth="1"/>
    <col min="10" max="10" width="11.75" style="2" bestFit="1" customWidth="1"/>
    <col min="11" max="16384" width="11.125" style="2"/>
  </cols>
  <sheetData>
    <row r="1" spans="1:12" s="1" customFormat="1" ht="32.25" customHeight="1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s="7" customFormat="1" ht="44.25" customHeight="1">
      <c r="A2" s="6" t="s">
        <v>0</v>
      </c>
      <c r="B2" s="13" t="s">
        <v>1</v>
      </c>
      <c r="C2" s="4" t="s">
        <v>9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14" t="s">
        <v>24</v>
      </c>
      <c r="K2" s="14" t="s">
        <v>88</v>
      </c>
    </row>
    <row r="3" spans="1:12" s="11" customFormat="1" ht="20.100000000000001" customHeight="1">
      <c r="A3" s="8"/>
      <c r="B3" s="9"/>
      <c r="C3" s="10"/>
      <c r="D3" s="10" t="s">
        <v>72</v>
      </c>
      <c r="E3" s="10" t="s">
        <v>69</v>
      </c>
      <c r="F3" s="10" t="s">
        <v>70</v>
      </c>
      <c r="G3" s="10" t="s">
        <v>74</v>
      </c>
      <c r="H3" s="10">
        <v>630</v>
      </c>
      <c r="I3" s="10">
        <v>50</v>
      </c>
      <c r="J3" s="21">
        <v>680</v>
      </c>
      <c r="K3" s="21"/>
      <c r="L3" s="73" t="s">
        <v>90</v>
      </c>
    </row>
    <row r="4" spans="1:12" s="11" customFormat="1" ht="20.100000000000001" customHeight="1">
      <c r="A4" s="8"/>
      <c r="B4" s="9"/>
      <c r="C4" s="10"/>
      <c r="D4" s="10" t="s">
        <v>73</v>
      </c>
      <c r="E4" s="10" t="s">
        <v>69</v>
      </c>
      <c r="F4" s="10" t="s">
        <v>71</v>
      </c>
      <c r="G4" s="10" t="s">
        <v>75</v>
      </c>
      <c r="H4" s="10">
        <v>492</v>
      </c>
      <c r="I4" s="10">
        <v>0</v>
      </c>
      <c r="J4" s="21">
        <v>492</v>
      </c>
      <c r="K4" s="21" t="s">
        <v>89</v>
      </c>
      <c r="L4" s="73"/>
    </row>
    <row r="5" spans="1:12" s="11" customFormat="1" ht="19.5" customHeight="1">
      <c r="A5" s="8"/>
      <c r="B5" s="9"/>
      <c r="C5" s="10"/>
      <c r="D5" s="10" t="s">
        <v>76</v>
      </c>
      <c r="E5" s="10" t="s">
        <v>69</v>
      </c>
      <c r="F5" s="10" t="s">
        <v>71</v>
      </c>
      <c r="G5" s="10" t="s">
        <v>77</v>
      </c>
      <c r="H5" s="10">
        <v>900</v>
      </c>
      <c r="I5" s="10">
        <v>50</v>
      </c>
      <c r="J5" s="21">
        <v>950</v>
      </c>
      <c r="K5" s="21"/>
      <c r="L5" s="73"/>
    </row>
    <row r="6" spans="1:12" s="11" customFormat="1" ht="19.5" customHeight="1">
      <c r="A6" s="8"/>
      <c r="B6" s="9"/>
      <c r="C6" s="16"/>
      <c r="D6" s="75" t="s">
        <v>79</v>
      </c>
      <c r="E6" s="10" t="s">
        <v>83</v>
      </c>
      <c r="F6" s="75" t="s">
        <v>78</v>
      </c>
      <c r="G6" s="78" t="s">
        <v>80</v>
      </c>
      <c r="H6" s="20">
        <v>7709</v>
      </c>
      <c r="I6" s="10">
        <v>1771</v>
      </c>
      <c r="J6" s="21">
        <f t="shared" ref="J6:J46" si="0">H6+I6</f>
        <v>9480</v>
      </c>
      <c r="K6" s="21"/>
      <c r="L6" s="73"/>
    </row>
    <row r="7" spans="1:12" s="11" customFormat="1" ht="19.5" customHeight="1">
      <c r="A7" s="8"/>
      <c r="B7" s="9"/>
      <c r="C7" s="16"/>
      <c r="D7" s="76"/>
      <c r="E7" s="10" t="s">
        <v>82</v>
      </c>
      <c r="F7" s="76"/>
      <c r="G7" s="78"/>
      <c r="H7" s="20">
        <v>800</v>
      </c>
      <c r="I7" s="10">
        <v>0</v>
      </c>
      <c r="J7" s="21">
        <f t="shared" si="0"/>
        <v>800</v>
      </c>
      <c r="K7" s="21" t="s">
        <v>87</v>
      </c>
      <c r="L7" s="73"/>
    </row>
    <row r="8" spans="1:12" s="11" customFormat="1" ht="19.5" customHeight="1">
      <c r="A8" s="8"/>
      <c r="B8" s="9"/>
      <c r="C8" s="16"/>
      <c r="D8" s="76"/>
      <c r="E8" s="10" t="s">
        <v>19</v>
      </c>
      <c r="F8" s="76"/>
      <c r="G8" s="78"/>
      <c r="H8" s="20">
        <v>7709</v>
      </c>
      <c r="I8" s="10">
        <v>1771</v>
      </c>
      <c r="J8" s="21">
        <f t="shared" si="0"/>
        <v>9480</v>
      </c>
      <c r="K8" s="21"/>
      <c r="L8" s="73"/>
    </row>
    <row r="9" spans="1:12" s="11" customFormat="1" ht="19.5" customHeight="1">
      <c r="A9" s="8"/>
      <c r="B9" s="9"/>
      <c r="C9" s="16"/>
      <c r="D9" s="77"/>
      <c r="E9" s="10" t="s">
        <v>20</v>
      </c>
      <c r="F9" s="77"/>
      <c r="G9" s="78"/>
      <c r="H9" s="20">
        <v>7709</v>
      </c>
      <c r="I9" s="10">
        <v>1771</v>
      </c>
      <c r="J9" s="21">
        <f t="shared" si="0"/>
        <v>9480</v>
      </c>
      <c r="K9" s="21"/>
      <c r="L9" s="73"/>
    </row>
    <row r="10" spans="1:12" s="11" customFormat="1" ht="19.5" customHeight="1">
      <c r="A10" s="8"/>
      <c r="B10" s="9"/>
      <c r="C10" s="10"/>
      <c r="D10" s="75" t="s">
        <v>85</v>
      </c>
      <c r="E10" s="10" t="s">
        <v>83</v>
      </c>
      <c r="F10" s="75" t="s">
        <v>84</v>
      </c>
      <c r="G10" s="78" t="s">
        <v>86</v>
      </c>
      <c r="H10" s="20">
        <v>5445</v>
      </c>
      <c r="I10" s="10">
        <v>920</v>
      </c>
      <c r="J10" s="21">
        <f t="shared" si="0"/>
        <v>6365</v>
      </c>
      <c r="K10" s="21"/>
      <c r="L10" s="73"/>
    </row>
    <row r="11" spans="1:12" s="11" customFormat="1" ht="19.5" customHeight="1">
      <c r="A11" s="8"/>
      <c r="B11" s="9"/>
      <c r="C11" s="10"/>
      <c r="D11" s="76"/>
      <c r="E11" s="10" t="s">
        <v>82</v>
      </c>
      <c r="F11" s="76"/>
      <c r="G11" s="78"/>
      <c r="H11" s="20">
        <v>5445</v>
      </c>
      <c r="I11" s="10">
        <v>920</v>
      </c>
      <c r="J11" s="21">
        <f t="shared" si="0"/>
        <v>6365</v>
      </c>
      <c r="K11" s="21"/>
      <c r="L11" s="73"/>
    </row>
    <row r="12" spans="1:12" s="11" customFormat="1" ht="19.5" customHeight="1">
      <c r="A12" s="8"/>
      <c r="B12" s="9"/>
      <c r="C12" s="10"/>
      <c r="D12" s="76"/>
      <c r="E12" s="10" t="s">
        <v>19</v>
      </c>
      <c r="F12" s="76"/>
      <c r="G12" s="78"/>
      <c r="H12" s="20">
        <v>5445</v>
      </c>
      <c r="I12" s="10">
        <v>920</v>
      </c>
      <c r="J12" s="21">
        <f t="shared" si="0"/>
        <v>6365</v>
      </c>
      <c r="K12" s="21"/>
      <c r="L12" s="73"/>
    </row>
    <row r="13" spans="1:12" s="11" customFormat="1" ht="19.5" customHeight="1">
      <c r="A13" s="8"/>
      <c r="B13" s="9"/>
      <c r="C13" s="10"/>
      <c r="D13" s="77"/>
      <c r="E13" s="10" t="s">
        <v>20</v>
      </c>
      <c r="F13" s="77"/>
      <c r="G13" s="78"/>
      <c r="H13" s="20">
        <v>5445</v>
      </c>
      <c r="I13" s="10">
        <v>920</v>
      </c>
      <c r="J13" s="21">
        <f t="shared" si="0"/>
        <v>6365</v>
      </c>
      <c r="K13" s="21"/>
      <c r="L13" s="73"/>
    </row>
    <row r="14" spans="1:12" s="11" customFormat="1" ht="20.100000000000001" customHeight="1">
      <c r="A14" s="8"/>
      <c r="B14" s="9"/>
      <c r="C14" s="10"/>
      <c r="D14" s="10" t="s">
        <v>63</v>
      </c>
      <c r="E14" s="10" t="s">
        <v>69</v>
      </c>
      <c r="F14" s="10" t="s">
        <v>64</v>
      </c>
      <c r="G14" s="10" t="s">
        <v>65</v>
      </c>
      <c r="H14" s="10">
        <v>710</v>
      </c>
      <c r="I14" s="10">
        <v>50</v>
      </c>
      <c r="J14" s="21">
        <f t="shared" si="0"/>
        <v>760</v>
      </c>
      <c r="K14" s="21"/>
    </row>
    <row r="15" spans="1:12" s="11" customFormat="1" ht="20.100000000000001" customHeight="1">
      <c r="A15" s="21"/>
      <c r="B15" s="22"/>
      <c r="C15" s="21"/>
      <c r="D15" s="10" t="s">
        <v>23</v>
      </c>
      <c r="E15" s="10" t="s">
        <v>10</v>
      </c>
      <c r="F15" s="10" t="s">
        <v>21</v>
      </c>
      <c r="G15" s="10" t="s">
        <v>22</v>
      </c>
      <c r="H15" s="10">
        <v>8340</v>
      </c>
      <c r="I15" s="10">
        <v>1449</v>
      </c>
      <c r="J15" s="21">
        <f t="shared" si="0"/>
        <v>9789</v>
      </c>
      <c r="K15" s="21"/>
    </row>
    <row r="16" spans="1:12" s="11" customFormat="1" ht="20.100000000000001" customHeight="1">
      <c r="A16" s="21"/>
      <c r="B16" s="22"/>
      <c r="C16" s="21"/>
      <c r="D16" s="10" t="s">
        <v>23</v>
      </c>
      <c r="E16" s="10" t="s">
        <v>11</v>
      </c>
      <c r="F16" s="10" t="s">
        <v>21</v>
      </c>
      <c r="G16" s="10" t="s">
        <v>22</v>
      </c>
      <c r="H16" s="10">
        <v>8340</v>
      </c>
      <c r="I16" s="10">
        <v>1449</v>
      </c>
      <c r="J16" s="21">
        <f t="shared" si="0"/>
        <v>9789</v>
      </c>
      <c r="K16" s="21"/>
    </row>
    <row r="17" spans="1:11" s="11" customFormat="1" ht="20.100000000000001" customHeight="1">
      <c r="A17" s="21"/>
      <c r="B17" s="22"/>
      <c r="C17" s="21"/>
      <c r="D17" s="10" t="s">
        <v>23</v>
      </c>
      <c r="E17" s="10" t="s">
        <v>12</v>
      </c>
      <c r="F17" s="10" t="s">
        <v>21</v>
      </c>
      <c r="G17" s="10" t="s">
        <v>22</v>
      </c>
      <c r="H17" s="10">
        <v>8340</v>
      </c>
      <c r="I17" s="10">
        <v>1449</v>
      </c>
      <c r="J17" s="21">
        <f t="shared" si="0"/>
        <v>9789</v>
      </c>
      <c r="K17" s="21"/>
    </row>
    <row r="18" spans="1:11" s="11" customFormat="1" ht="20.100000000000001" customHeight="1">
      <c r="A18" s="21"/>
      <c r="B18" s="22"/>
      <c r="C18" s="21"/>
      <c r="D18" s="10" t="s">
        <v>23</v>
      </c>
      <c r="E18" s="10" t="s">
        <v>13</v>
      </c>
      <c r="F18" s="10" t="s">
        <v>21</v>
      </c>
      <c r="G18" s="10" t="s">
        <v>22</v>
      </c>
      <c r="H18" s="10">
        <v>8340</v>
      </c>
      <c r="I18" s="10">
        <v>1449</v>
      </c>
      <c r="J18" s="21">
        <f t="shared" si="0"/>
        <v>9789</v>
      </c>
      <c r="K18" s="21"/>
    </row>
    <row r="19" spans="1:11" s="11" customFormat="1" ht="20.100000000000001" customHeight="1">
      <c r="A19" s="21"/>
      <c r="B19" s="22"/>
      <c r="C19" s="21"/>
      <c r="D19" s="10" t="s">
        <v>23</v>
      </c>
      <c r="E19" s="10" t="s">
        <v>14</v>
      </c>
      <c r="F19" s="10" t="s">
        <v>21</v>
      </c>
      <c r="G19" s="10" t="s">
        <v>22</v>
      </c>
      <c r="H19" s="10">
        <v>8340</v>
      </c>
      <c r="I19" s="10">
        <v>1449</v>
      </c>
      <c r="J19" s="21">
        <f t="shared" si="0"/>
        <v>9789</v>
      </c>
      <c r="K19" s="21"/>
    </row>
    <row r="20" spans="1:11" s="11" customFormat="1" ht="20.100000000000001" customHeight="1">
      <c r="A20" s="21"/>
      <c r="B20" s="22"/>
      <c r="C20" s="21"/>
      <c r="D20" s="10" t="s">
        <v>23</v>
      </c>
      <c r="E20" s="10" t="s">
        <v>15</v>
      </c>
      <c r="F20" s="10" t="s">
        <v>21</v>
      </c>
      <c r="G20" s="10" t="s">
        <v>22</v>
      </c>
      <c r="H20" s="10">
        <v>8340</v>
      </c>
      <c r="I20" s="10">
        <v>1449</v>
      </c>
      <c r="J20" s="21">
        <f t="shared" si="0"/>
        <v>9789</v>
      </c>
      <c r="K20" s="21"/>
    </row>
    <row r="21" spans="1:11" s="11" customFormat="1" ht="20.100000000000001" customHeight="1">
      <c r="A21" s="21"/>
      <c r="B21" s="22"/>
      <c r="C21" s="21"/>
      <c r="D21" s="10" t="s">
        <v>23</v>
      </c>
      <c r="E21" s="10" t="s">
        <v>16</v>
      </c>
      <c r="F21" s="10" t="s">
        <v>21</v>
      </c>
      <c r="G21" s="10" t="s">
        <v>22</v>
      </c>
      <c r="H21" s="10">
        <v>8340</v>
      </c>
      <c r="I21" s="10">
        <v>1449</v>
      </c>
      <c r="J21" s="21">
        <f t="shared" si="0"/>
        <v>9789</v>
      </c>
      <c r="K21" s="21"/>
    </row>
    <row r="22" spans="1:11" s="11" customFormat="1" ht="20.100000000000001" customHeight="1">
      <c r="A22" s="21"/>
      <c r="B22" s="22"/>
      <c r="C22" s="21"/>
      <c r="D22" s="10" t="s">
        <v>23</v>
      </c>
      <c r="E22" s="10" t="s">
        <v>17</v>
      </c>
      <c r="F22" s="10" t="s">
        <v>21</v>
      </c>
      <c r="G22" s="10" t="s">
        <v>22</v>
      </c>
      <c r="H22" s="10">
        <v>8340</v>
      </c>
      <c r="I22" s="10">
        <v>1449</v>
      </c>
      <c r="J22" s="21">
        <f t="shared" si="0"/>
        <v>9789</v>
      </c>
      <c r="K22" s="21"/>
    </row>
    <row r="23" spans="1:11" s="11" customFormat="1" ht="20.100000000000001" customHeight="1">
      <c r="A23" s="21"/>
      <c r="B23" s="22"/>
      <c r="C23" s="21"/>
      <c r="D23" s="10" t="s">
        <v>23</v>
      </c>
      <c r="E23" s="10" t="s">
        <v>18</v>
      </c>
      <c r="F23" s="10" t="s">
        <v>21</v>
      </c>
      <c r="G23" s="10" t="s">
        <v>22</v>
      </c>
      <c r="H23" s="10">
        <v>8340</v>
      </c>
      <c r="I23" s="10">
        <v>1449</v>
      </c>
      <c r="J23" s="21">
        <f t="shared" si="0"/>
        <v>9789</v>
      </c>
      <c r="K23" s="21"/>
    </row>
    <row r="24" spans="1:11" s="11" customFormat="1" ht="20.100000000000001" customHeight="1">
      <c r="A24" s="21"/>
      <c r="B24" s="22"/>
      <c r="C24" s="21"/>
      <c r="D24" s="10" t="s">
        <v>23</v>
      </c>
      <c r="E24" s="10" t="s">
        <v>81</v>
      </c>
      <c r="F24" s="10" t="s">
        <v>21</v>
      </c>
      <c r="G24" s="10" t="s">
        <v>22</v>
      </c>
      <c r="H24" s="10">
        <v>8340</v>
      </c>
      <c r="I24" s="10">
        <v>1449</v>
      </c>
      <c r="J24" s="21">
        <f t="shared" si="0"/>
        <v>9789</v>
      </c>
      <c r="K24" s="21"/>
    </row>
    <row r="25" spans="1:11" s="11" customFormat="1" ht="20.100000000000001" customHeight="1">
      <c r="A25" s="21"/>
      <c r="B25" s="22"/>
      <c r="C25" s="21"/>
      <c r="D25" s="10" t="s">
        <v>23</v>
      </c>
      <c r="E25" s="10" t="s">
        <v>20</v>
      </c>
      <c r="F25" s="10" t="s">
        <v>21</v>
      </c>
      <c r="G25" s="10" t="s">
        <v>22</v>
      </c>
      <c r="H25" s="10">
        <v>8340</v>
      </c>
      <c r="I25" s="10">
        <v>1449</v>
      </c>
      <c r="J25" s="21">
        <f t="shared" si="0"/>
        <v>9789</v>
      </c>
      <c r="K25" s="21"/>
    </row>
    <row r="26" spans="1:11" s="11" customFormat="1" ht="28.5" customHeight="1">
      <c r="A26" s="21"/>
      <c r="B26" s="22"/>
      <c r="C26" s="21"/>
      <c r="D26" s="15" t="s">
        <v>56</v>
      </c>
      <c r="E26" s="10" t="s">
        <v>25</v>
      </c>
      <c r="F26" s="10" t="s">
        <v>27</v>
      </c>
      <c r="G26" s="15" t="s">
        <v>66</v>
      </c>
      <c r="H26" s="15">
        <v>6680</v>
      </c>
      <c r="I26" s="10">
        <v>961</v>
      </c>
      <c r="J26" s="21">
        <f t="shared" si="0"/>
        <v>7641</v>
      </c>
      <c r="K26" s="21"/>
    </row>
    <row r="27" spans="1:11" s="11" customFormat="1" ht="20.100000000000001" customHeight="1">
      <c r="A27" s="21"/>
      <c r="B27" s="22"/>
      <c r="C27" s="21"/>
      <c r="D27" s="10" t="s">
        <v>30</v>
      </c>
      <c r="E27" s="10" t="s">
        <v>26</v>
      </c>
      <c r="F27" s="10" t="s">
        <v>28</v>
      </c>
      <c r="G27" s="10" t="s">
        <v>29</v>
      </c>
      <c r="H27" s="10">
        <v>760</v>
      </c>
      <c r="I27" s="10">
        <v>78</v>
      </c>
      <c r="J27" s="21">
        <f t="shared" si="0"/>
        <v>838</v>
      </c>
      <c r="K27" s="21"/>
    </row>
    <row r="28" spans="1:11" s="11" customFormat="1" ht="20.100000000000001" customHeight="1">
      <c r="A28" s="21"/>
      <c r="B28" s="22"/>
      <c r="C28" s="21"/>
      <c r="D28" s="10" t="s">
        <v>32</v>
      </c>
      <c r="E28" s="10" t="s">
        <v>19</v>
      </c>
      <c r="F28" s="10" t="s">
        <v>31</v>
      </c>
      <c r="G28" s="10" t="s">
        <v>33</v>
      </c>
      <c r="H28" s="10">
        <v>1500</v>
      </c>
      <c r="I28" s="10">
        <v>0</v>
      </c>
      <c r="J28" s="21">
        <f t="shared" si="0"/>
        <v>1500</v>
      </c>
      <c r="K28" s="21" t="s">
        <v>87</v>
      </c>
    </row>
    <row r="29" spans="1:11" s="11" customFormat="1" ht="20.100000000000001" customHeight="1">
      <c r="A29" s="21"/>
      <c r="B29" s="22"/>
      <c r="C29" s="21"/>
      <c r="D29" s="10" t="s">
        <v>32</v>
      </c>
      <c r="E29" s="10" t="s">
        <v>20</v>
      </c>
      <c r="F29" s="10" t="s">
        <v>31</v>
      </c>
      <c r="G29" s="10" t="s">
        <v>33</v>
      </c>
      <c r="H29" s="10">
        <v>5070</v>
      </c>
      <c r="I29" s="10">
        <v>876</v>
      </c>
      <c r="J29" s="21">
        <f t="shared" si="0"/>
        <v>5946</v>
      </c>
      <c r="K29" s="21"/>
    </row>
    <row r="30" spans="1:11" s="11" customFormat="1" ht="20.100000000000001" customHeight="1">
      <c r="A30" s="21"/>
      <c r="B30" s="22"/>
      <c r="C30" s="21"/>
      <c r="D30" s="10" t="s">
        <v>32</v>
      </c>
      <c r="E30" s="10" t="s">
        <v>12</v>
      </c>
      <c r="F30" s="10" t="s">
        <v>31</v>
      </c>
      <c r="G30" s="10" t="s">
        <v>34</v>
      </c>
      <c r="H30" s="10">
        <v>5070</v>
      </c>
      <c r="I30" s="10">
        <v>876</v>
      </c>
      <c r="J30" s="21">
        <f t="shared" si="0"/>
        <v>5946</v>
      </c>
      <c r="K30" s="21"/>
    </row>
    <row r="31" spans="1:11" s="11" customFormat="1" ht="20.100000000000001" customHeight="1">
      <c r="A31" s="21"/>
      <c r="B31" s="22"/>
      <c r="C31" s="21"/>
      <c r="D31" s="10" t="s">
        <v>32</v>
      </c>
      <c r="E31" s="10" t="s">
        <v>17</v>
      </c>
      <c r="F31" s="10" t="s">
        <v>31</v>
      </c>
      <c r="G31" s="10" t="s">
        <v>58</v>
      </c>
      <c r="H31" s="10">
        <v>5070</v>
      </c>
      <c r="I31" s="10">
        <v>876</v>
      </c>
      <c r="J31" s="21">
        <f t="shared" si="0"/>
        <v>5946</v>
      </c>
      <c r="K31" s="21"/>
    </row>
    <row r="32" spans="1:11" s="11" customFormat="1" ht="20.100000000000001" customHeight="1">
      <c r="A32" s="21"/>
      <c r="B32" s="22"/>
      <c r="C32" s="21"/>
      <c r="D32" s="75" t="s">
        <v>54</v>
      </c>
      <c r="E32" s="10" t="s">
        <v>45</v>
      </c>
      <c r="F32" s="10" t="s">
        <v>35</v>
      </c>
      <c r="G32" s="75" t="s">
        <v>67</v>
      </c>
      <c r="H32" s="17">
        <v>11936</v>
      </c>
      <c r="I32" s="10">
        <v>0</v>
      </c>
      <c r="J32" s="21">
        <f t="shared" si="0"/>
        <v>11936</v>
      </c>
      <c r="K32" s="21"/>
    </row>
    <row r="33" spans="1:11" s="11" customFormat="1" ht="20.100000000000001" customHeight="1">
      <c r="A33" s="21"/>
      <c r="B33" s="22"/>
      <c r="C33" s="21"/>
      <c r="D33" s="76"/>
      <c r="E33" s="10" t="s">
        <v>46</v>
      </c>
      <c r="F33" s="10" t="s">
        <v>35</v>
      </c>
      <c r="G33" s="76"/>
      <c r="H33" s="18">
        <v>11936</v>
      </c>
      <c r="I33" s="10">
        <v>0</v>
      </c>
      <c r="J33" s="21">
        <f t="shared" si="0"/>
        <v>11936</v>
      </c>
      <c r="K33" s="21"/>
    </row>
    <row r="34" spans="1:11" s="11" customFormat="1" ht="20.100000000000001" customHeight="1">
      <c r="A34" s="21"/>
      <c r="B34" s="22"/>
      <c r="C34" s="21"/>
      <c r="D34" s="76"/>
      <c r="E34" s="10" t="s">
        <v>47</v>
      </c>
      <c r="F34" s="10" t="s">
        <v>35</v>
      </c>
      <c r="G34" s="76"/>
      <c r="H34" s="18">
        <v>11936</v>
      </c>
      <c r="I34" s="10">
        <v>0</v>
      </c>
      <c r="J34" s="21">
        <f t="shared" si="0"/>
        <v>11936</v>
      </c>
      <c r="K34" s="21"/>
    </row>
    <row r="35" spans="1:11" s="11" customFormat="1" ht="20.100000000000001" customHeight="1">
      <c r="A35" s="21"/>
      <c r="B35" s="22"/>
      <c r="C35" s="21"/>
      <c r="D35" s="76"/>
      <c r="E35" s="10" t="s">
        <v>48</v>
      </c>
      <c r="F35" s="10" t="s">
        <v>35</v>
      </c>
      <c r="G35" s="76"/>
      <c r="H35" s="18">
        <v>11936</v>
      </c>
      <c r="I35" s="10">
        <v>0</v>
      </c>
      <c r="J35" s="21">
        <f t="shared" si="0"/>
        <v>11936</v>
      </c>
      <c r="K35" s="21"/>
    </row>
    <row r="36" spans="1:11" s="11" customFormat="1" ht="20.100000000000001" customHeight="1">
      <c r="A36" s="21"/>
      <c r="B36" s="22"/>
      <c r="C36" s="21"/>
      <c r="D36" s="76"/>
      <c r="E36" s="10" t="s">
        <v>49</v>
      </c>
      <c r="F36" s="10" t="s">
        <v>35</v>
      </c>
      <c r="G36" s="76"/>
      <c r="H36" s="18">
        <v>11936</v>
      </c>
      <c r="I36" s="10">
        <v>0</v>
      </c>
      <c r="J36" s="21">
        <f t="shared" si="0"/>
        <v>11936</v>
      </c>
      <c r="K36" s="21"/>
    </row>
    <row r="37" spans="1:11" s="11" customFormat="1" ht="20.100000000000001" customHeight="1">
      <c r="A37" s="21"/>
      <c r="B37" s="22"/>
      <c r="C37" s="21"/>
      <c r="D37" s="76"/>
      <c r="E37" s="10" t="s">
        <v>50</v>
      </c>
      <c r="F37" s="10" t="s">
        <v>35</v>
      </c>
      <c r="G37" s="76"/>
      <c r="H37" s="18">
        <v>11936</v>
      </c>
      <c r="I37" s="10">
        <v>0</v>
      </c>
      <c r="J37" s="21">
        <f t="shared" si="0"/>
        <v>11936</v>
      </c>
      <c r="K37" s="21"/>
    </row>
    <row r="38" spans="1:11" s="11" customFormat="1" ht="20.100000000000001" customHeight="1">
      <c r="A38" s="21"/>
      <c r="B38" s="22"/>
      <c r="C38" s="21"/>
      <c r="D38" s="76"/>
      <c r="E38" s="10" t="s">
        <v>51</v>
      </c>
      <c r="F38" s="10" t="s">
        <v>35</v>
      </c>
      <c r="G38" s="76"/>
      <c r="H38" s="18">
        <v>12189</v>
      </c>
      <c r="I38" s="10">
        <v>0</v>
      </c>
      <c r="J38" s="21">
        <f t="shared" si="0"/>
        <v>12189</v>
      </c>
      <c r="K38" s="21"/>
    </row>
    <row r="39" spans="1:11" s="11" customFormat="1" ht="20.100000000000001" customHeight="1">
      <c r="A39" s="21"/>
      <c r="B39" s="22"/>
      <c r="C39" s="21"/>
      <c r="D39" s="77"/>
      <c r="E39" s="10" t="s">
        <v>52</v>
      </c>
      <c r="F39" s="10" t="s">
        <v>35</v>
      </c>
      <c r="G39" s="77"/>
      <c r="H39" s="19">
        <v>11936</v>
      </c>
      <c r="I39" s="10">
        <v>0</v>
      </c>
      <c r="J39" s="21">
        <f t="shared" si="0"/>
        <v>11936</v>
      </c>
      <c r="K39" s="21"/>
    </row>
    <row r="40" spans="1:11" s="11" customFormat="1" ht="28.5" customHeight="1">
      <c r="A40" s="21"/>
      <c r="B40" s="22"/>
      <c r="C40" s="21"/>
      <c r="D40" s="15" t="s">
        <v>57</v>
      </c>
      <c r="E40" s="10" t="s">
        <v>53</v>
      </c>
      <c r="F40" s="10" t="s">
        <v>36</v>
      </c>
      <c r="G40" s="15" t="s">
        <v>68</v>
      </c>
      <c r="H40" s="15">
        <v>6530</v>
      </c>
      <c r="I40" s="10">
        <v>1334</v>
      </c>
      <c r="J40" s="21">
        <f t="shared" si="0"/>
        <v>7864</v>
      </c>
      <c r="K40" s="21"/>
    </row>
    <row r="41" spans="1:11" s="11" customFormat="1" ht="20.100000000000001" customHeight="1">
      <c r="A41" s="21"/>
      <c r="B41" s="22"/>
      <c r="C41" s="21"/>
      <c r="D41" s="10" t="s">
        <v>55</v>
      </c>
      <c r="E41" s="10" t="s">
        <v>37</v>
      </c>
      <c r="F41" s="10" t="s">
        <v>38</v>
      </c>
      <c r="G41" s="15" t="s">
        <v>43</v>
      </c>
      <c r="H41" s="15">
        <v>2840</v>
      </c>
      <c r="I41" s="10">
        <v>1315</v>
      </c>
      <c r="J41" s="21">
        <f t="shared" si="0"/>
        <v>4155</v>
      </c>
      <c r="K41" s="21"/>
    </row>
    <row r="42" spans="1:11" s="11" customFormat="1" ht="20.100000000000001" customHeight="1">
      <c r="A42" s="21"/>
      <c r="B42" s="22"/>
      <c r="C42" s="21"/>
      <c r="D42" s="10" t="s">
        <v>55</v>
      </c>
      <c r="E42" s="10" t="s">
        <v>39</v>
      </c>
      <c r="F42" s="10" t="s">
        <v>38</v>
      </c>
      <c r="G42" s="15" t="s">
        <v>43</v>
      </c>
      <c r="H42" s="15">
        <v>2840</v>
      </c>
      <c r="I42" s="10">
        <v>1315</v>
      </c>
      <c r="J42" s="21">
        <f t="shared" si="0"/>
        <v>4155</v>
      </c>
      <c r="K42" s="21"/>
    </row>
    <row r="43" spans="1:11" s="11" customFormat="1" ht="20.100000000000001" customHeight="1">
      <c r="A43" s="21"/>
      <c r="B43" s="22"/>
      <c r="C43" s="21"/>
      <c r="D43" s="10" t="s">
        <v>55</v>
      </c>
      <c r="E43" s="10" t="s">
        <v>40</v>
      </c>
      <c r="F43" s="10" t="s">
        <v>38</v>
      </c>
      <c r="G43" s="15" t="s">
        <v>44</v>
      </c>
      <c r="H43" s="15">
        <v>2840</v>
      </c>
      <c r="I43" s="10">
        <v>1315</v>
      </c>
      <c r="J43" s="21">
        <f t="shared" si="0"/>
        <v>4155</v>
      </c>
      <c r="K43" s="21"/>
    </row>
    <row r="44" spans="1:11" s="11" customFormat="1" ht="20.100000000000001" customHeight="1">
      <c r="A44" s="21"/>
      <c r="B44" s="22"/>
      <c r="C44" s="21"/>
      <c r="D44" s="10" t="s">
        <v>55</v>
      </c>
      <c r="E44" s="10" t="s">
        <v>41</v>
      </c>
      <c r="F44" s="10" t="s">
        <v>38</v>
      </c>
      <c r="G44" s="15" t="s">
        <v>43</v>
      </c>
      <c r="H44" s="15">
        <v>2840</v>
      </c>
      <c r="I44" s="10">
        <v>1315</v>
      </c>
      <c r="J44" s="21">
        <f t="shared" si="0"/>
        <v>4155</v>
      </c>
      <c r="K44" s="21"/>
    </row>
    <row r="45" spans="1:11" s="11" customFormat="1" ht="20.100000000000001" customHeight="1">
      <c r="A45" s="21"/>
      <c r="B45" s="22"/>
      <c r="C45" s="21"/>
      <c r="D45" s="10" t="s">
        <v>55</v>
      </c>
      <c r="E45" s="10" t="s">
        <v>42</v>
      </c>
      <c r="F45" s="10" t="s">
        <v>38</v>
      </c>
      <c r="G45" s="15" t="s">
        <v>43</v>
      </c>
      <c r="H45" s="15">
        <v>2840</v>
      </c>
      <c r="I45" s="10">
        <v>1315</v>
      </c>
      <c r="J45" s="21">
        <f t="shared" si="0"/>
        <v>4155</v>
      </c>
      <c r="K45" s="21"/>
    </row>
    <row r="46" spans="1:11" s="11" customFormat="1" ht="20.100000000000001" customHeight="1">
      <c r="A46" s="21"/>
      <c r="B46" s="22"/>
      <c r="C46" s="21"/>
      <c r="D46" s="10" t="s">
        <v>59</v>
      </c>
      <c r="E46" s="10" t="s">
        <v>60</v>
      </c>
      <c r="F46" s="10" t="s">
        <v>61</v>
      </c>
      <c r="G46" s="10" t="s">
        <v>62</v>
      </c>
      <c r="H46" s="10">
        <v>3670</v>
      </c>
      <c r="I46" s="10">
        <v>853</v>
      </c>
      <c r="J46" s="21">
        <f t="shared" si="0"/>
        <v>4523</v>
      </c>
      <c r="K46" s="21"/>
    </row>
    <row r="47" spans="1:11" s="11" customFormat="1" ht="20.100000000000001" customHeight="1">
      <c r="B47" s="12"/>
      <c r="I47" s="70" t="s">
        <v>174</v>
      </c>
      <c r="J47" s="70">
        <f>SUM(J3:J46)</f>
        <v>321981</v>
      </c>
    </row>
    <row r="48" spans="1:11" s="11" customFormat="1" ht="20.100000000000001" customHeight="1">
      <c r="B48" s="12"/>
    </row>
    <row r="49" spans="2:2" s="11" customFormat="1" ht="20.100000000000001" customHeight="1">
      <c r="B49" s="12"/>
    </row>
    <row r="50" spans="2:2" s="11" customFormat="1" ht="20.100000000000001" customHeight="1">
      <c r="B50" s="12"/>
    </row>
    <row r="51" spans="2:2" s="11" customFormat="1" ht="20.100000000000001" customHeight="1">
      <c r="B51" s="12"/>
    </row>
    <row r="52" spans="2:2" s="11" customFormat="1" ht="20.100000000000001" customHeight="1">
      <c r="B52" s="12"/>
    </row>
    <row r="53" spans="2:2" s="11" customFormat="1" ht="20.100000000000001" customHeight="1">
      <c r="B53" s="12"/>
    </row>
    <row r="54" spans="2:2" s="11" customFormat="1" ht="20.100000000000001" customHeight="1">
      <c r="B54" s="12"/>
    </row>
    <row r="55" spans="2:2" s="11" customFormat="1" ht="20.100000000000001" customHeight="1">
      <c r="B55" s="12"/>
    </row>
    <row r="56" spans="2:2" s="11" customFormat="1" ht="20.100000000000001" customHeight="1">
      <c r="B56" s="12"/>
    </row>
    <row r="57" spans="2:2" s="11" customFormat="1" ht="20.100000000000001" customHeight="1">
      <c r="B57" s="12"/>
    </row>
    <row r="58" spans="2:2" s="11" customFormat="1" ht="20.100000000000001" customHeight="1">
      <c r="B58" s="12"/>
    </row>
    <row r="59" spans="2:2" s="11" customFormat="1" ht="20.100000000000001" customHeight="1">
      <c r="B59" s="12"/>
    </row>
    <row r="60" spans="2:2" s="11" customFormat="1" ht="20.100000000000001" customHeight="1">
      <c r="B60" s="12"/>
    </row>
    <row r="61" spans="2:2" s="11" customFormat="1" ht="20.100000000000001" customHeight="1">
      <c r="B61" s="12"/>
    </row>
    <row r="62" spans="2:2" s="11" customFormat="1" ht="20.100000000000001" customHeight="1">
      <c r="B62" s="12"/>
    </row>
  </sheetData>
  <mergeCells count="10">
    <mergeCell ref="L3:L13"/>
    <mergeCell ref="A1:J1"/>
    <mergeCell ref="D32:D39"/>
    <mergeCell ref="G32:G39"/>
    <mergeCell ref="G6:G9"/>
    <mergeCell ref="F6:F9"/>
    <mergeCell ref="D6:D9"/>
    <mergeCell ref="D10:D13"/>
    <mergeCell ref="G10:G13"/>
    <mergeCell ref="F10:F13"/>
  </mergeCells>
  <phoneticPr fontId="5" type="noConversion"/>
  <pageMargins left="0.75" right="0.75" top="1" bottom="1" header="0.51180555555555596" footer="0.51180555555555596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2" sqref="A12:XFD14"/>
    </sheetView>
  </sheetViews>
  <sheetFormatPr defaultRowHeight="13.5"/>
  <cols>
    <col min="1" max="1" width="16" bestFit="1" customWidth="1"/>
    <col min="2" max="2" width="70.75" customWidth="1"/>
    <col min="4" max="4" width="8.75" customWidth="1"/>
    <col min="5" max="5" width="12.5" customWidth="1"/>
    <col min="6" max="6" width="15" customWidth="1"/>
  </cols>
  <sheetData>
    <row r="1" spans="1:6" ht="39" customHeight="1">
      <c r="A1" s="13" t="s">
        <v>107</v>
      </c>
      <c r="B1" s="13" t="s">
        <v>108</v>
      </c>
      <c r="C1" s="13" t="s">
        <v>109</v>
      </c>
      <c r="D1" s="13" t="s">
        <v>110</v>
      </c>
      <c r="E1" s="14" t="s">
        <v>24</v>
      </c>
      <c r="F1" s="13" t="s">
        <v>111</v>
      </c>
    </row>
    <row r="2" spans="1:6" s="23" customFormat="1" ht="20.100000000000001" customHeight="1">
      <c r="A2" s="24" t="s">
        <v>91</v>
      </c>
      <c r="B2" s="25" t="s">
        <v>92</v>
      </c>
      <c r="C2" s="26">
        <v>128.5</v>
      </c>
      <c r="D2" s="27">
        <v>2</v>
      </c>
      <c r="E2" s="27">
        <f>C2*D2</f>
        <v>257</v>
      </c>
      <c r="F2" s="28"/>
    </row>
    <row r="3" spans="1:6" s="23" customFormat="1" ht="20.100000000000001" customHeight="1">
      <c r="A3" s="24" t="s">
        <v>93</v>
      </c>
      <c r="B3" s="25" t="s">
        <v>94</v>
      </c>
      <c r="C3" s="26">
        <v>128.5</v>
      </c>
      <c r="D3" s="27">
        <v>2</v>
      </c>
      <c r="E3" s="27">
        <f t="shared" ref="E3:E10" si="0">C3*D3</f>
        <v>257</v>
      </c>
      <c r="F3" s="28"/>
    </row>
    <row r="4" spans="1:6" s="23" customFormat="1" ht="20.100000000000001" customHeight="1">
      <c r="A4" s="24" t="s">
        <v>95</v>
      </c>
      <c r="B4" s="25" t="s">
        <v>96</v>
      </c>
      <c r="C4" s="26">
        <v>54.5</v>
      </c>
      <c r="D4" s="27">
        <v>2</v>
      </c>
      <c r="E4" s="27">
        <f t="shared" si="0"/>
        <v>109</v>
      </c>
      <c r="F4" s="28"/>
    </row>
    <row r="5" spans="1:6" s="23" customFormat="1" ht="20.100000000000001" customHeight="1">
      <c r="A5" s="24" t="s">
        <v>97</v>
      </c>
      <c r="B5" s="25" t="s">
        <v>98</v>
      </c>
      <c r="C5" s="26">
        <v>54.5</v>
      </c>
      <c r="D5" s="27">
        <v>1</v>
      </c>
      <c r="E5" s="27">
        <f t="shared" si="0"/>
        <v>54.5</v>
      </c>
      <c r="F5" s="28"/>
    </row>
    <row r="6" spans="1:6" s="23" customFormat="1" ht="20.100000000000001" customHeight="1">
      <c r="A6" s="24" t="s">
        <v>99</v>
      </c>
      <c r="B6" s="25" t="s">
        <v>100</v>
      </c>
      <c r="C6" s="26">
        <v>54.5</v>
      </c>
      <c r="D6" s="27">
        <v>1</v>
      </c>
      <c r="E6" s="27">
        <f t="shared" si="0"/>
        <v>54.5</v>
      </c>
      <c r="F6" s="28"/>
    </row>
    <row r="7" spans="1:6" s="23" customFormat="1" ht="20.100000000000001" customHeight="1">
      <c r="A7" s="24" t="s">
        <v>101</v>
      </c>
      <c r="B7" s="25" t="s">
        <v>102</v>
      </c>
      <c r="C7" s="26">
        <v>436</v>
      </c>
      <c r="D7" s="27">
        <v>1</v>
      </c>
      <c r="E7" s="27">
        <f t="shared" si="0"/>
        <v>436</v>
      </c>
      <c r="F7" s="28"/>
    </row>
    <row r="8" spans="1:6" s="23" customFormat="1" ht="20.100000000000001" customHeight="1">
      <c r="A8" s="24" t="s">
        <v>103</v>
      </c>
      <c r="B8" s="25" t="s">
        <v>104</v>
      </c>
      <c r="C8" s="26">
        <v>436</v>
      </c>
      <c r="D8" s="27">
        <v>1</v>
      </c>
      <c r="E8" s="27">
        <f t="shared" si="0"/>
        <v>436</v>
      </c>
      <c r="F8" s="28"/>
    </row>
    <row r="9" spans="1:6" s="23" customFormat="1" ht="20.100000000000001" customHeight="1">
      <c r="A9" s="24" t="s">
        <v>101</v>
      </c>
      <c r="B9" s="25" t="s">
        <v>105</v>
      </c>
      <c r="C9" s="26">
        <v>436</v>
      </c>
      <c r="D9" s="27">
        <v>1</v>
      </c>
      <c r="E9" s="27">
        <f t="shared" si="0"/>
        <v>436</v>
      </c>
      <c r="F9" s="28"/>
    </row>
    <row r="10" spans="1:6" s="23" customFormat="1" ht="20.100000000000001" customHeight="1">
      <c r="A10" s="24" t="s">
        <v>106</v>
      </c>
      <c r="B10" s="25" t="s">
        <v>105</v>
      </c>
      <c r="C10" s="26">
        <v>436</v>
      </c>
      <c r="D10" s="27">
        <v>1</v>
      </c>
      <c r="E10" s="27">
        <f t="shared" si="0"/>
        <v>436</v>
      </c>
      <c r="F10" s="28"/>
    </row>
    <row r="11" spans="1:6" ht="20.100000000000001" customHeight="1">
      <c r="D11" s="70" t="s">
        <v>174</v>
      </c>
      <c r="E11" s="71">
        <f>SUM(E2:E10)</f>
        <v>2476</v>
      </c>
    </row>
    <row r="12" spans="1:6" ht="20.100000000000001" customHeight="1">
      <c r="E12" s="11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28" workbookViewId="0">
      <selection activeCell="A37" sqref="A37:XFD39"/>
    </sheetView>
  </sheetViews>
  <sheetFormatPr defaultRowHeight="13.5"/>
  <cols>
    <col min="1" max="1" width="13.75" customWidth="1"/>
    <col min="2" max="2" width="31.75" bestFit="1" customWidth="1"/>
    <col min="3" max="3" width="12.5" customWidth="1"/>
    <col min="4" max="5" width="9.125" bestFit="1" customWidth="1"/>
    <col min="6" max="6" width="14.25" customWidth="1"/>
    <col min="7" max="7" width="18.625" customWidth="1"/>
  </cols>
  <sheetData>
    <row r="1" spans="1:11" s="37" customFormat="1" ht="30" customHeight="1">
      <c r="A1" s="79" t="s">
        <v>112</v>
      </c>
      <c r="B1" s="80"/>
      <c r="C1" s="80"/>
      <c r="D1" s="80"/>
      <c r="E1" s="80"/>
      <c r="F1" s="80"/>
      <c r="G1" s="81"/>
    </row>
    <row r="2" spans="1:11" s="37" customFormat="1" ht="30" customHeight="1">
      <c r="A2" s="82" t="s">
        <v>113</v>
      </c>
      <c r="B2" s="82" t="s">
        <v>114</v>
      </c>
      <c r="C2" s="83" t="s">
        <v>115</v>
      </c>
      <c r="D2" s="83"/>
      <c r="E2" s="83"/>
      <c r="F2" s="83"/>
      <c r="G2" s="84" t="s">
        <v>116</v>
      </c>
    </row>
    <row r="3" spans="1:11" s="38" customFormat="1" ht="61.5" customHeight="1">
      <c r="A3" s="82"/>
      <c r="B3" s="82"/>
      <c r="C3" s="30" t="s">
        <v>173</v>
      </c>
      <c r="D3" s="31" t="s">
        <v>118</v>
      </c>
      <c r="E3" s="31" t="s">
        <v>119</v>
      </c>
      <c r="F3" s="30" t="s">
        <v>120</v>
      </c>
      <c r="G3" s="85"/>
    </row>
    <row r="4" spans="1:11" s="41" customFormat="1" ht="20.100000000000001" customHeight="1">
      <c r="A4" s="88"/>
      <c r="B4" s="39"/>
      <c r="C4" s="40"/>
      <c r="G4" s="39"/>
    </row>
    <row r="5" spans="1:11" s="37" customFormat="1" ht="20.100000000000001" customHeight="1">
      <c r="A5" s="89"/>
      <c r="B5" s="42"/>
      <c r="C5" s="43"/>
      <c r="D5" s="44"/>
      <c r="E5" s="44"/>
      <c r="F5" s="41"/>
      <c r="G5" s="45"/>
    </row>
    <row r="6" spans="1:11" s="49" customFormat="1" ht="30.75" customHeight="1">
      <c r="A6" s="90" t="s">
        <v>123</v>
      </c>
      <c r="B6" s="91"/>
      <c r="C6" s="46"/>
      <c r="D6" s="47"/>
      <c r="E6" s="47"/>
      <c r="F6" s="46">
        <f>SUM(F4:F5)</f>
        <v>0</v>
      </c>
      <c r="G6" s="48"/>
    </row>
    <row r="7" spans="1:11" s="37" customFormat="1" ht="20.100000000000001" customHeight="1">
      <c r="A7" s="92"/>
      <c r="B7" s="93"/>
      <c r="C7" s="93"/>
      <c r="D7" s="93"/>
      <c r="E7" s="93"/>
      <c r="F7" s="93"/>
      <c r="G7" s="94"/>
    </row>
    <row r="8" spans="1:11" s="37" customFormat="1" ht="20.100000000000001" customHeight="1">
      <c r="A8" s="82" t="s">
        <v>123</v>
      </c>
      <c r="B8" s="82" t="s">
        <v>114</v>
      </c>
      <c r="C8" s="83" t="s">
        <v>115</v>
      </c>
      <c r="D8" s="83"/>
      <c r="E8" s="83"/>
      <c r="F8" s="83"/>
      <c r="G8" s="84" t="s">
        <v>116</v>
      </c>
    </row>
    <row r="9" spans="1:11" s="38" customFormat="1" ht="49.5" customHeight="1">
      <c r="A9" s="82"/>
      <c r="B9" s="82"/>
      <c r="C9" s="30" t="s">
        <v>117</v>
      </c>
      <c r="D9" s="31" t="s">
        <v>118</v>
      </c>
      <c r="E9" s="31" t="s">
        <v>119</v>
      </c>
      <c r="F9" s="30" t="s">
        <v>120</v>
      </c>
      <c r="G9" s="85"/>
    </row>
    <row r="10" spans="1:11" s="55" customFormat="1" ht="20.100000000000001" customHeight="1">
      <c r="A10" s="50" t="s">
        <v>124</v>
      </c>
      <c r="B10" s="51" t="s">
        <v>125</v>
      </c>
      <c r="C10" s="52">
        <v>2200</v>
      </c>
      <c r="D10" s="53" t="s">
        <v>126</v>
      </c>
      <c r="E10" s="53" t="s">
        <v>121</v>
      </c>
      <c r="F10" s="54">
        <f>C10*D10*E10</f>
        <v>8800</v>
      </c>
      <c r="G10" s="45"/>
    </row>
    <row r="11" spans="1:11" s="55" customFormat="1" ht="20.100000000000001" customHeight="1">
      <c r="A11" s="50" t="s">
        <v>127</v>
      </c>
      <c r="B11" s="51" t="s">
        <v>128</v>
      </c>
      <c r="C11" s="52">
        <v>2100</v>
      </c>
      <c r="D11" s="53" t="s">
        <v>129</v>
      </c>
      <c r="E11" s="53" t="s">
        <v>121</v>
      </c>
      <c r="F11" s="54">
        <f>C11*D11*E11</f>
        <v>6300</v>
      </c>
      <c r="G11" s="45"/>
    </row>
    <row r="12" spans="1:11" s="49" customFormat="1" ht="20.100000000000001" customHeight="1">
      <c r="A12" s="90" t="s">
        <v>123</v>
      </c>
      <c r="B12" s="91"/>
      <c r="C12" s="46"/>
      <c r="D12" s="47"/>
      <c r="E12" s="47"/>
      <c r="F12" s="46">
        <f>SUM(F10:F11)</f>
        <v>15100</v>
      </c>
      <c r="G12" s="48"/>
    </row>
    <row r="13" spans="1:11" s="37" customFormat="1" ht="20.100000000000001" customHeight="1">
      <c r="A13" s="95"/>
      <c r="B13" s="96"/>
      <c r="C13" s="96"/>
      <c r="D13" s="96"/>
      <c r="E13" s="96"/>
      <c r="F13" s="96"/>
      <c r="G13" s="97"/>
    </row>
    <row r="14" spans="1:11" s="37" customFormat="1" ht="48.75" customHeight="1">
      <c r="A14" s="29" t="s">
        <v>130</v>
      </c>
      <c r="B14" s="29" t="s">
        <v>114</v>
      </c>
      <c r="C14" s="30" t="s">
        <v>117</v>
      </c>
      <c r="D14" s="31" t="s">
        <v>118</v>
      </c>
      <c r="E14" s="31" t="s">
        <v>119</v>
      </c>
      <c r="F14" s="30" t="s">
        <v>120</v>
      </c>
      <c r="G14" s="29" t="s">
        <v>116</v>
      </c>
    </row>
    <row r="15" spans="1:11" s="37" customFormat="1" ht="20.100000000000001" customHeight="1">
      <c r="A15" s="88" t="s">
        <v>131</v>
      </c>
      <c r="B15" s="56" t="s">
        <v>132</v>
      </c>
      <c r="C15" s="57">
        <v>880</v>
      </c>
      <c r="D15" s="44" t="s">
        <v>133</v>
      </c>
      <c r="E15" s="44" t="s">
        <v>134</v>
      </c>
      <c r="F15" s="54">
        <f t="shared" ref="F15:F20" si="0">C15*D15*E15</f>
        <v>1760</v>
      </c>
      <c r="G15" s="58"/>
      <c r="J15" s="59"/>
      <c r="K15" s="59"/>
    </row>
    <row r="16" spans="1:11" s="37" customFormat="1" ht="20.100000000000001" customHeight="1">
      <c r="A16" s="98"/>
      <c r="B16" s="56" t="s">
        <v>135</v>
      </c>
      <c r="C16" s="57">
        <v>900</v>
      </c>
      <c r="D16" s="44" t="s">
        <v>121</v>
      </c>
      <c r="E16" s="44" t="s">
        <v>136</v>
      </c>
      <c r="F16" s="54">
        <f t="shared" si="0"/>
        <v>1800</v>
      </c>
      <c r="G16" s="58"/>
      <c r="J16" s="59"/>
      <c r="K16" s="59"/>
    </row>
    <row r="17" spans="1:11" s="37" customFormat="1" ht="20.100000000000001" customHeight="1">
      <c r="A17" s="98"/>
      <c r="B17" s="56" t="s">
        <v>137</v>
      </c>
      <c r="C17" s="57">
        <v>900</v>
      </c>
      <c r="D17" s="44" t="s">
        <v>138</v>
      </c>
      <c r="E17" s="44" t="s">
        <v>136</v>
      </c>
      <c r="F17" s="54">
        <f t="shared" si="0"/>
        <v>1800</v>
      </c>
      <c r="G17" s="58"/>
      <c r="J17" s="59"/>
      <c r="K17" s="59"/>
    </row>
    <row r="18" spans="1:11" s="37" customFormat="1" ht="20.100000000000001" customHeight="1">
      <c r="A18" s="98"/>
      <c r="B18" s="56" t="s">
        <v>139</v>
      </c>
      <c r="C18" s="57">
        <v>1450</v>
      </c>
      <c r="D18" s="44" t="s">
        <v>140</v>
      </c>
      <c r="E18" s="44" t="s">
        <v>122</v>
      </c>
      <c r="F18" s="54">
        <f t="shared" si="0"/>
        <v>2175</v>
      </c>
      <c r="G18" s="58" t="s">
        <v>141</v>
      </c>
      <c r="J18" s="59"/>
      <c r="K18" s="59"/>
    </row>
    <row r="19" spans="1:11" s="37" customFormat="1" ht="20.100000000000001" customHeight="1">
      <c r="A19" s="89"/>
      <c r="B19" s="56" t="s">
        <v>142</v>
      </c>
      <c r="C19" s="57">
        <v>900</v>
      </c>
      <c r="D19" s="44" t="s">
        <v>143</v>
      </c>
      <c r="E19" s="44" t="s">
        <v>144</v>
      </c>
      <c r="F19" s="54">
        <f t="shared" si="0"/>
        <v>900</v>
      </c>
      <c r="G19" s="58" t="s">
        <v>145</v>
      </c>
      <c r="J19" s="59"/>
      <c r="K19" s="59"/>
    </row>
    <row r="20" spans="1:11" s="37" customFormat="1" ht="20.100000000000001" customHeight="1">
      <c r="A20" s="41" t="s">
        <v>146</v>
      </c>
      <c r="B20" s="56" t="s">
        <v>147</v>
      </c>
      <c r="C20" s="57">
        <v>900</v>
      </c>
      <c r="D20" s="44" t="s">
        <v>122</v>
      </c>
      <c r="E20" s="44" t="s">
        <v>136</v>
      </c>
      <c r="F20" s="60">
        <f t="shared" si="0"/>
        <v>5400</v>
      </c>
      <c r="G20" s="58"/>
      <c r="J20" s="59"/>
      <c r="K20" s="59"/>
    </row>
    <row r="21" spans="1:11" s="37" customFormat="1" ht="30" customHeight="1">
      <c r="A21" s="86" t="s">
        <v>148</v>
      </c>
      <c r="B21" s="87"/>
      <c r="C21" s="61"/>
      <c r="D21" s="62"/>
      <c r="E21" s="62"/>
      <c r="F21" s="63">
        <f>SUM(F15:F20)</f>
        <v>13835</v>
      </c>
      <c r="G21" s="32"/>
      <c r="J21" s="49"/>
    </row>
    <row r="22" spans="1:11" s="37" customFormat="1" ht="12.75">
      <c r="A22" s="99"/>
      <c r="B22" s="100"/>
      <c r="C22" s="100"/>
      <c r="D22" s="100"/>
      <c r="E22" s="100"/>
      <c r="F22" s="100"/>
      <c r="G22" s="101"/>
    </row>
    <row r="23" spans="1:11" s="37" customFormat="1" ht="49.5">
      <c r="A23" s="29" t="s">
        <v>149</v>
      </c>
      <c r="B23" s="29" t="s">
        <v>114</v>
      </c>
      <c r="C23" s="30" t="s">
        <v>117</v>
      </c>
      <c r="D23" s="31" t="s">
        <v>118</v>
      </c>
      <c r="E23" s="31" t="s">
        <v>119</v>
      </c>
      <c r="F23" s="30" t="s">
        <v>120</v>
      </c>
      <c r="G23" s="29" t="s">
        <v>116</v>
      </c>
    </row>
    <row r="24" spans="1:11" s="55" customFormat="1" ht="30" customHeight="1">
      <c r="A24" s="50" t="s">
        <v>150</v>
      </c>
      <c r="B24" s="56" t="s">
        <v>151</v>
      </c>
      <c r="C24" s="52">
        <v>192</v>
      </c>
      <c r="D24" s="53" t="s">
        <v>152</v>
      </c>
      <c r="E24" s="53" t="s">
        <v>153</v>
      </c>
      <c r="F24" s="54">
        <f>C24*D24*E24</f>
        <v>3456</v>
      </c>
      <c r="G24" s="45"/>
    </row>
    <row r="25" spans="1:11" s="55" customFormat="1" ht="30" customHeight="1">
      <c r="A25" s="50" t="s">
        <v>154</v>
      </c>
      <c r="B25" s="56" t="s">
        <v>151</v>
      </c>
      <c r="C25" s="52">
        <v>145</v>
      </c>
      <c r="D25" s="53" t="s">
        <v>155</v>
      </c>
      <c r="E25" s="53" t="s">
        <v>153</v>
      </c>
      <c r="F25" s="54">
        <f>C25*D25*E25</f>
        <v>2610</v>
      </c>
      <c r="G25" s="45"/>
    </row>
    <row r="26" spans="1:11" s="37" customFormat="1" ht="16.5">
      <c r="A26" s="86" t="s">
        <v>148</v>
      </c>
      <c r="B26" s="87"/>
      <c r="C26" s="61"/>
      <c r="D26" s="62"/>
      <c r="E26" s="62"/>
      <c r="F26" s="63">
        <f>SUM(F24:F25)</f>
        <v>6066</v>
      </c>
      <c r="G26" s="32"/>
      <c r="J26" s="49"/>
    </row>
    <row r="27" spans="1:11" s="37" customFormat="1" ht="12.75">
      <c r="A27" s="99"/>
      <c r="B27" s="100"/>
      <c r="C27" s="100"/>
      <c r="D27" s="100"/>
      <c r="E27" s="100"/>
      <c r="F27" s="100"/>
      <c r="G27" s="101"/>
    </row>
    <row r="28" spans="1:11" s="37" customFormat="1" ht="38.25">
      <c r="A28" s="33" t="s">
        <v>156</v>
      </c>
      <c r="B28" s="33" t="s">
        <v>114</v>
      </c>
      <c r="C28" s="34" t="s">
        <v>117</v>
      </c>
      <c r="D28" s="35" t="s">
        <v>118</v>
      </c>
      <c r="E28" s="35" t="s">
        <v>119</v>
      </c>
      <c r="F28" s="34" t="s">
        <v>120</v>
      </c>
      <c r="G28" s="33" t="s">
        <v>116</v>
      </c>
    </row>
    <row r="29" spans="1:11" s="37" customFormat="1" ht="30" customHeight="1">
      <c r="A29" s="64"/>
      <c r="B29" s="42" t="s">
        <v>157</v>
      </c>
      <c r="C29" s="57">
        <v>150</v>
      </c>
      <c r="D29" s="44" t="s">
        <v>158</v>
      </c>
      <c r="E29" s="44" t="s">
        <v>153</v>
      </c>
      <c r="F29" s="60">
        <f>C29*D29*E29</f>
        <v>450</v>
      </c>
      <c r="G29" s="58" t="s">
        <v>159</v>
      </c>
    </row>
    <row r="30" spans="1:11" s="37" customFormat="1" ht="16.5">
      <c r="A30" s="104" t="s">
        <v>160</v>
      </c>
      <c r="B30" s="105"/>
      <c r="C30" s="65"/>
      <c r="D30" s="66"/>
      <c r="E30" s="66"/>
      <c r="F30" s="63">
        <f>SUM(F29:F29)</f>
        <v>450</v>
      </c>
      <c r="G30" s="36"/>
    </row>
    <row r="31" spans="1:11" s="37" customFormat="1" ht="38.25">
      <c r="A31" s="33" t="s">
        <v>172</v>
      </c>
      <c r="B31" s="33" t="s">
        <v>114</v>
      </c>
      <c r="C31" s="34" t="s">
        <v>117</v>
      </c>
      <c r="D31" s="35" t="s">
        <v>118</v>
      </c>
      <c r="E31" s="35" t="s">
        <v>119</v>
      </c>
      <c r="F31" s="34" t="s">
        <v>120</v>
      </c>
      <c r="G31" s="33" t="s">
        <v>116</v>
      </c>
    </row>
    <row r="32" spans="1:11" s="55" customFormat="1" ht="30" customHeight="1">
      <c r="A32" s="67" t="s">
        <v>161</v>
      </c>
      <c r="B32" s="51" t="s">
        <v>162</v>
      </c>
      <c r="C32" s="52">
        <v>28</v>
      </c>
      <c r="D32" s="53" t="s">
        <v>136</v>
      </c>
      <c r="E32" s="53" t="s">
        <v>163</v>
      </c>
      <c r="F32" s="54">
        <f>C32*D32*E32</f>
        <v>224</v>
      </c>
      <c r="G32" s="45"/>
    </row>
    <row r="33" spans="1:7" s="55" customFormat="1" ht="30" customHeight="1">
      <c r="A33" s="106" t="s">
        <v>164</v>
      </c>
      <c r="B33" s="51" t="s">
        <v>165</v>
      </c>
      <c r="C33" s="52">
        <v>306</v>
      </c>
      <c r="D33" s="53" t="s">
        <v>133</v>
      </c>
      <c r="E33" s="53" t="s">
        <v>166</v>
      </c>
      <c r="F33" s="54">
        <f>C33*D33*E33</f>
        <v>306</v>
      </c>
      <c r="G33" s="45"/>
    </row>
    <row r="34" spans="1:7" s="55" customFormat="1" ht="30" customHeight="1">
      <c r="A34" s="107"/>
      <c r="B34" s="51" t="s">
        <v>167</v>
      </c>
      <c r="C34" s="52">
        <v>272</v>
      </c>
      <c r="D34" s="53" t="s">
        <v>168</v>
      </c>
      <c r="E34" s="53" t="s">
        <v>169</v>
      </c>
      <c r="F34" s="54">
        <f>C34*D34*E34</f>
        <v>272</v>
      </c>
      <c r="G34" s="45"/>
    </row>
    <row r="35" spans="1:7" s="37" customFormat="1" ht="16.5">
      <c r="A35" s="104" t="s">
        <v>170</v>
      </c>
      <c r="B35" s="105"/>
      <c r="C35" s="65"/>
      <c r="D35" s="66"/>
      <c r="E35" s="66"/>
      <c r="F35" s="63">
        <f>SUM(F32:F34)</f>
        <v>802</v>
      </c>
      <c r="G35" s="36"/>
    </row>
    <row r="36" spans="1:7" s="37" customFormat="1" ht="16.5">
      <c r="A36" s="102" t="s">
        <v>171</v>
      </c>
      <c r="B36" s="103"/>
      <c r="C36" s="65"/>
      <c r="D36" s="66"/>
      <c r="E36" s="66"/>
      <c r="F36" s="72">
        <f>F30+F21+F6+F26+F12+F35</f>
        <v>36253</v>
      </c>
      <c r="G36" s="36"/>
    </row>
    <row r="37" spans="1:7" s="37" customFormat="1" ht="12.75">
      <c r="C37" s="68"/>
      <c r="D37" s="69"/>
      <c r="E37" s="69"/>
      <c r="F37" s="68"/>
    </row>
    <row r="38" spans="1:7" s="37" customFormat="1" ht="12.75">
      <c r="C38" s="68"/>
      <c r="D38" s="69"/>
      <c r="E38" s="69"/>
      <c r="F38" s="68"/>
    </row>
  </sheetData>
  <mergeCells count="23">
    <mergeCell ref="A27:G27"/>
    <mergeCell ref="A30:B30"/>
    <mergeCell ref="A33:A34"/>
    <mergeCell ref="A35:B35"/>
    <mergeCell ref="A36:B36"/>
    <mergeCell ref="A26:B26"/>
    <mergeCell ref="A4:A5"/>
    <mergeCell ref="A6:B6"/>
    <mergeCell ref="A7:G7"/>
    <mergeCell ref="A8:A9"/>
    <mergeCell ref="B8:B9"/>
    <mergeCell ref="C8:F8"/>
    <mergeCell ref="G8:G9"/>
    <mergeCell ref="A12:B12"/>
    <mergeCell ref="A13:G13"/>
    <mergeCell ref="A15:A19"/>
    <mergeCell ref="A21:B21"/>
    <mergeCell ref="A22:G22"/>
    <mergeCell ref="A1:G1"/>
    <mergeCell ref="A2:A3"/>
    <mergeCell ref="B2:B3"/>
    <mergeCell ref="C2:F2"/>
    <mergeCell ref="G2:G3"/>
  </mergeCells>
  <phoneticPr fontId="5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机票</vt:lpstr>
      <vt:lpstr>火车票</vt:lpstr>
      <vt:lpstr>前期踩点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2018-01-02T06:53:00Z</dcterms:created>
  <dcterms:modified xsi:type="dcterms:W3CDTF">2018-06-14T02:40:57Z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