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335"/>
  </bookViews>
  <sheets>
    <sheet name="ERS" sheetId="11" r:id="rId1"/>
    <sheet name="机票火车票明细" sheetId="13" r:id="rId2"/>
    <sheet name="用车明细" sheetId="14" r:id="rId3"/>
  </sheets>
  <calcPr calcId="152511" concurrentCalc="0"/>
</workbook>
</file>

<file path=xl/calcChain.xml><?xml version="1.0" encoding="utf-8"?>
<calcChain xmlns="http://schemas.openxmlformats.org/spreadsheetml/2006/main">
  <c r="H40" i="11" l="1"/>
  <c r="H28" i="11"/>
  <c r="H41" i="11"/>
  <c r="D44" i="11"/>
  <c r="H44" i="11"/>
  <c r="H45" i="11"/>
  <c r="D57" i="11"/>
  <c r="H57" i="11"/>
  <c r="H58" i="11"/>
  <c r="H59" i="11"/>
  <c r="H21" i="11"/>
  <c r="H22" i="11"/>
  <c r="H35" i="11"/>
  <c r="H33" i="11"/>
  <c r="H34" i="11"/>
  <c r="H32" i="11"/>
  <c r="H25" i="11"/>
  <c r="H26" i="11"/>
  <c r="H27" i="11"/>
  <c r="H20" i="11"/>
  <c r="H17" i="11"/>
  <c r="H10" i="11"/>
  <c r="I16" i="13"/>
  <c r="H38" i="11"/>
  <c r="H39" i="11"/>
  <c r="H31" i="11"/>
  <c r="H11" i="11"/>
  <c r="H12" i="11"/>
  <c r="H13" i="11"/>
  <c r="H14" i="11"/>
  <c r="H15" i="11"/>
  <c r="H16" i="11"/>
  <c r="H48" i="11"/>
  <c r="H49" i="11"/>
  <c r="H52" i="11"/>
  <c r="H53" i="11"/>
  <c r="H54" i="11"/>
  <c r="I14" i="13"/>
  <c r="I15" i="13"/>
</calcChain>
</file>

<file path=xl/sharedStrings.xml><?xml version="1.0" encoding="utf-8"?>
<sst xmlns="http://schemas.openxmlformats.org/spreadsheetml/2006/main" count="323" uniqueCount="204">
  <si>
    <t>会议名称：</t>
    <phoneticPr fontId="2" type="noConversion"/>
  </si>
  <si>
    <t>序号</t>
    <phoneticPr fontId="2" type="noConversion"/>
  </si>
  <si>
    <t>项  目</t>
    <phoneticPr fontId="2" type="noConversion"/>
  </si>
  <si>
    <t>数量</t>
    <phoneticPr fontId="2" type="noConversion"/>
  </si>
  <si>
    <t>次</t>
    <phoneticPr fontId="2" type="noConversion"/>
  </si>
  <si>
    <t>单位</t>
    <phoneticPr fontId="2" type="noConversion"/>
  </si>
  <si>
    <t>单价（RMB）</t>
    <phoneticPr fontId="2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</si>
  <si>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" type="noConversion"/>
  </si>
  <si>
    <t>备       注</t>
    <phoneticPr fontId="2" type="noConversion"/>
  </si>
  <si>
    <t>交通</t>
    <phoneticPr fontId="2" type="noConversion"/>
  </si>
  <si>
    <t>机场及市内接送机用车</t>
    <phoneticPr fontId="2" type="noConversion"/>
  </si>
  <si>
    <t>辆/趟</t>
    <phoneticPr fontId="2" type="noConversion"/>
  </si>
  <si>
    <t>天数</t>
    <phoneticPr fontId="2" type="noConversion"/>
  </si>
  <si>
    <t>间/晚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</si>
  <si>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</si>
  <si>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</si>
  <si>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人数</t>
    <phoneticPr fontId="2" type="noConversion"/>
  </si>
  <si>
    <t>人</t>
    <phoneticPr fontId="2" type="noConversion"/>
  </si>
  <si>
    <t>用餐</t>
    <phoneticPr fontId="2" type="noConversion"/>
  </si>
  <si>
    <t>E</t>
    <phoneticPr fontId="2" type="noConversion"/>
  </si>
  <si>
    <t>其他费用</t>
    <phoneticPr fontId="2" type="noConversion"/>
  </si>
  <si>
    <t>保险费</t>
    <phoneticPr fontId="2" type="noConversion"/>
  </si>
  <si>
    <t>F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</si>
  <si>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</si>
  <si>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</si>
  <si>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</si>
  <si>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t>人</t>
  </si>
  <si>
    <t>机票</t>
  </si>
  <si>
    <t>C</t>
  </si>
  <si>
    <t>D</t>
  </si>
  <si>
    <t>次</t>
  </si>
  <si>
    <t>工作人员费用</t>
  </si>
  <si>
    <t>人数</t>
  </si>
  <si>
    <t>天数</t>
  </si>
  <si>
    <t>H</t>
  </si>
  <si>
    <t>会议时间：</t>
  </si>
  <si>
    <t>备注：</t>
  </si>
  <si>
    <t>税金</t>
  </si>
  <si>
    <t>人/次</t>
  </si>
  <si>
    <t>会议类型：</t>
  </si>
  <si>
    <t xml:space="preserve">             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</si>
  <si>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</si>
  <si>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</si>
  <si>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</si>
  <si>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</si>
  <si>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</si>
  <si>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</si>
  <si>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</si>
  <si>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</si>
  <si>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说明流明和尺寸</t>
  </si>
  <si>
    <t>话筒</t>
  </si>
  <si>
    <t>有线/无线，数量</t>
  </si>
  <si>
    <t>个/天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</si>
  <si>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</si>
  <si>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</si>
  <si>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</si>
  <si>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</si>
  <si>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</si>
  <si>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</si>
  <si>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</si>
  <si>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</si>
  <si>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</si>
  <si>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A-3</t>
  </si>
  <si>
    <t>C-1</t>
  </si>
  <si>
    <t>D-1</t>
  </si>
  <si>
    <t>D-2</t>
  </si>
  <si>
    <t>F-1</t>
  </si>
  <si>
    <t>G-1</t>
  </si>
  <si>
    <t>供应商名称：</t>
  </si>
  <si>
    <t>联系人/电话：</t>
  </si>
  <si>
    <t>报价有效期：</t>
  </si>
  <si>
    <t>国际会议</t>
  </si>
  <si>
    <t>A-2</t>
    <phoneticPr fontId="21" type="noConversion"/>
  </si>
  <si>
    <t>B-1</t>
    <phoneticPr fontId="21" type="noConversion"/>
  </si>
  <si>
    <t>H-3</t>
    <phoneticPr fontId="21" type="noConversion"/>
  </si>
  <si>
    <t>商务舱（国际）</t>
    <phoneticPr fontId="21" type="noConversion"/>
  </si>
  <si>
    <t>H-1</t>
    <phoneticPr fontId="21" type="noConversion"/>
  </si>
  <si>
    <t>会议注册费</t>
    <phoneticPr fontId="21" type="noConversion"/>
  </si>
  <si>
    <t>服务费</t>
    <phoneticPr fontId="21" type="noConversion"/>
  </si>
  <si>
    <t>人</t>
    <phoneticPr fontId="21" type="noConversion"/>
  </si>
  <si>
    <t xml:space="preserve"> </t>
    <phoneticPr fontId="21" type="noConversion"/>
  </si>
  <si>
    <t>签证费</t>
    <phoneticPr fontId="21" type="noConversion"/>
  </si>
  <si>
    <t>北京机场附近集结酒店</t>
    <phoneticPr fontId="21" type="noConversion"/>
  </si>
  <si>
    <t xml:space="preserve">险种：      保险额度： </t>
    <phoneticPr fontId="21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</si>
  <si>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</t>
    </r>
    <phoneticPr fontId="2" type="noConversion"/>
  </si>
  <si>
    <t>会议室</t>
    <phoneticPr fontId="21" type="noConversion"/>
  </si>
  <si>
    <t>I</t>
    <phoneticPr fontId="21" type="noConversion"/>
  </si>
  <si>
    <t>I-1</t>
    <phoneticPr fontId="21" type="noConversion"/>
  </si>
  <si>
    <t>晚餐</t>
    <phoneticPr fontId="21" type="noConversion"/>
  </si>
  <si>
    <t>含机票，签证，住宿，餐补，交通费等</t>
    <phoneticPr fontId="21" type="noConversion"/>
  </si>
  <si>
    <t xml:space="preserve">                 参加人数：</t>
    <phoneticPr fontId="21" type="noConversion"/>
  </si>
  <si>
    <t>C-2</t>
    <phoneticPr fontId="21" type="noConversion"/>
  </si>
  <si>
    <t>经济舱（国内全价）</t>
    <phoneticPr fontId="21" type="noConversion"/>
  </si>
  <si>
    <t>往返机票费用</t>
    <phoneticPr fontId="21" type="noConversion"/>
  </si>
  <si>
    <r>
      <t>1</t>
    </r>
    <r>
      <rPr>
        <b/>
        <sz val="10"/>
        <color rgb="FFFF0000"/>
        <rFont val="宋体"/>
        <family val="3"/>
        <charset val="134"/>
      </rPr>
      <t xml:space="preserve">、蓝色区域由使用部门填写，黄色部分由供应商填写；供应商填写的境外费用报价需包含当地小费；红色字体报价请勿进行修订和更改；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phoneticPr fontId="21" type="noConversion"/>
  </si>
  <si>
    <t>投影仪/普通幕布</t>
    <phoneticPr fontId="21" type="noConversion"/>
  </si>
  <si>
    <t>专家讲课费</t>
    <phoneticPr fontId="21" type="noConversion"/>
  </si>
  <si>
    <t>讲课费</t>
    <phoneticPr fontId="21" type="noConversion"/>
  </si>
  <si>
    <t>ERS会议需求表及报价表格</t>
    <phoneticPr fontId="21" type="noConversion"/>
  </si>
  <si>
    <t>伦敦</t>
    <phoneticPr fontId="21" type="noConversion"/>
  </si>
  <si>
    <t>ERS</t>
    <phoneticPr fontId="21" type="noConversion"/>
  </si>
  <si>
    <t>2018年4月22-27日</t>
    <phoneticPr fontId="21" type="noConversion"/>
  </si>
  <si>
    <t>酒店：北京时间4月22日前往伦敦，北京时间4月27日返回国内</t>
    <phoneticPr fontId="2" type="noConversion"/>
  </si>
  <si>
    <t>普通大床房（4月21日1晚）</t>
    <phoneticPr fontId="21" type="noConversion"/>
  </si>
  <si>
    <t>会议周边五星级酒店4/22下午半天</t>
    <phoneticPr fontId="21" type="noConversion"/>
  </si>
  <si>
    <t>次/团</t>
    <phoneticPr fontId="2" type="noConversion"/>
  </si>
  <si>
    <t>税金 6%</t>
    <phoneticPr fontId="21" type="noConversion"/>
  </si>
  <si>
    <t>康辉集团北京国际会议展览有限公司</t>
    <phoneticPr fontId="21" type="noConversion"/>
  </si>
  <si>
    <t>郭海燕 13810995220</t>
    <phoneticPr fontId="21" type="noConversion"/>
  </si>
  <si>
    <t>2017.11.25</t>
    <phoneticPr fontId="21" type="noConversion"/>
  </si>
  <si>
    <t>乘机人</t>
    <phoneticPr fontId="21" type="noConversion"/>
  </si>
  <si>
    <t>票价/退改费</t>
    <phoneticPr fontId="21" type="noConversion"/>
  </si>
  <si>
    <t>金额</t>
    <phoneticPr fontId="21" type="noConversion"/>
  </si>
  <si>
    <t>序号</t>
    <phoneticPr fontId="21" type="noConversion"/>
  </si>
  <si>
    <t>航班号</t>
    <phoneticPr fontId="21" type="noConversion"/>
  </si>
  <si>
    <t>行程</t>
    <phoneticPr fontId="21" type="noConversion"/>
  </si>
  <si>
    <t>航班日期</t>
    <phoneticPr fontId="21" type="noConversion"/>
  </si>
  <si>
    <t>舱位</t>
    <phoneticPr fontId="21" type="noConversion"/>
  </si>
  <si>
    <t>税款</t>
    <phoneticPr fontId="21" type="noConversion"/>
  </si>
  <si>
    <t>序号</t>
    <phoneticPr fontId="21" type="noConversion"/>
  </si>
  <si>
    <t>城市</t>
    <phoneticPr fontId="21" type="noConversion"/>
  </si>
  <si>
    <t>姓名</t>
    <phoneticPr fontId="21" type="noConversion"/>
  </si>
  <si>
    <t>时间</t>
    <phoneticPr fontId="21" type="noConversion"/>
  </si>
  <si>
    <t>车型</t>
    <phoneticPr fontId="21" type="noConversion"/>
  </si>
  <si>
    <t>地点</t>
    <phoneticPr fontId="21" type="noConversion"/>
  </si>
  <si>
    <t>济南</t>
    <phoneticPr fontId="21" type="noConversion"/>
  </si>
  <si>
    <t>李学忠</t>
    <phoneticPr fontId="21" type="noConversion"/>
  </si>
  <si>
    <t>小车</t>
    <phoneticPr fontId="21" type="noConversion"/>
  </si>
  <si>
    <t>小车</t>
    <phoneticPr fontId="21" type="noConversion"/>
  </si>
  <si>
    <t>济南</t>
    <phoneticPr fontId="21" type="noConversion"/>
  </si>
  <si>
    <t>李学忠</t>
    <phoneticPr fontId="21" type="noConversion"/>
  </si>
  <si>
    <t>齐鲁医院专家公寓-济南西站</t>
    <phoneticPr fontId="21" type="noConversion"/>
  </si>
  <si>
    <t>北京</t>
    <phoneticPr fontId="21" type="noConversion"/>
  </si>
  <si>
    <t>小车</t>
    <phoneticPr fontId="21" type="noConversion"/>
  </si>
  <si>
    <t>北京南-首都机场</t>
    <phoneticPr fontId="21" type="noConversion"/>
  </si>
  <si>
    <t>小车</t>
    <phoneticPr fontId="21" type="noConversion"/>
  </si>
  <si>
    <t>首都机场-北京南</t>
    <phoneticPr fontId="21" type="noConversion"/>
  </si>
  <si>
    <t>朱丽</t>
    <phoneticPr fontId="2" type="noConversion"/>
  </si>
  <si>
    <t>昌平区回龙观-首都机场</t>
    <phoneticPr fontId="21" type="noConversion"/>
  </si>
  <si>
    <t>首都机场-昌平区回龙观</t>
    <phoneticPr fontId="21" type="noConversion"/>
  </si>
  <si>
    <t>孙鑫</t>
    <phoneticPr fontId="2" type="noConversion"/>
  </si>
  <si>
    <t>金宝街-首都机场</t>
    <phoneticPr fontId="21" type="noConversion"/>
  </si>
  <si>
    <t>首都机场-刘家窑</t>
    <phoneticPr fontId="21" type="noConversion"/>
  </si>
  <si>
    <t>李厚勇</t>
    <phoneticPr fontId="21" type="noConversion"/>
  </si>
  <si>
    <t>邹华</t>
    <phoneticPr fontId="21" type="noConversion"/>
  </si>
  <si>
    <t>灵石路-浦东机场</t>
    <phoneticPr fontId="21" type="noConversion"/>
  </si>
  <si>
    <t>浦东机场-灵石路</t>
    <phoneticPr fontId="21" type="noConversion"/>
  </si>
  <si>
    <t>广州机场-广东省中医院二沙分院</t>
    <phoneticPr fontId="21" type="noConversion"/>
  </si>
  <si>
    <t>广东省中医院二沙分院-广州机场</t>
    <phoneticPr fontId="21" type="noConversion"/>
  </si>
  <si>
    <t>上海</t>
    <phoneticPr fontId="21" type="noConversion"/>
  </si>
  <si>
    <t>上海</t>
    <phoneticPr fontId="21" type="noConversion"/>
  </si>
  <si>
    <t>广州</t>
    <phoneticPr fontId="21" type="noConversion"/>
  </si>
  <si>
    <t>广州</t>
    <phoneticPr fontId="21" type="noConversion"/>
  </si>
  <si>
    <t>济南西站-凤凰路-齐鲁专家公寓</t>
    <phoneticPr fontId="21" type="noConversion"/>
  </si>
  <si>
    <t>SUN/XIN</t>
  </si>
  <si>
    <t>YU/LISHENG</t>
  </si>
  <si>
    <t>ZHU/LI</t>
  </si>
  <si>
    <t>LI/HOUYONG</t>
  </si>
  <si>
    <t>ZOU/HUA</t>
  </si>
  <si>
    <t>LI/XUEZHONG</t>
    <phoneticPr fontId="21" type="noConversion"/>
  </si>
  <si>
    <t xml:space="preserve"> CA938 </t>
  </si>
  <si>
    <t>CA855</t>
    <phoneticPr fontId="21" type="noConversion"/>
  </si>
  <si>
    <t>北京-伦敦</t>
    <phoneticPr fontId="21" type="noConversion"/>
  </si>
  <si>
    <t>伦敦-北京</t>
    <phoneticPr fontId="21" type="noConversion"/>
  </si>
  <si>
    <t>公务舱</t>
    <phoneticPr fontId="21" type="noConversion"/>
  </si>
  <si>
    <t>上海-伦敦</t>
    <phoneticPr fontId="21" type="noConversion"/>
  </si>
  <si>
    <t>伦敦-上海</t>
    <phoneticPr fontId="21" type="noConversion"/>
  </si>
  <si>
    <t>CZ303</t>
    <phoneticPr fontId="21" type="noConversion"/>
  </si>
  <si>
    <t>广州-伦敦</t>
    <phoneticPr fontId="21" type="noConversion"/>
  </si>
  <si>
    <t>伦敦-广州</t>
    <phoneticPr fontId="21" type="noConversion"/>
  </si>
  <si>
    <t>李学忠</t>
    <phoneticPr fontId="21" type="noConversion"/>
  </si>
  <si>
    <t>CZ304</t>
    <phoneticPr fontId="21" type="noConversion"/>
  </si>
  <si>
    <t>MU552</t>
    <phoneticPr fontId="21" type="noConversion"/>
  </si>
  <si>
    <t>MU551</t>
    <phoneticPr fontId="21" type="noConversion"/>
  </si>
  <si>
    <t>CA855</t>
    <phoneticPr fontId="21" type="noConversion"/>
  </si>
  <si>
    <t>CA938</t>
    <phoneticPr fontId="21" type="noConversion"/>
  </si>
  <si>
    <t>一等座</t>
    <phoneticPr fontId="21" type="noConversion"/>
  </si>
  <si>
    <t>济南-北京</t>
    <phoneticPr fontId="21" type="noConversion"/>
  </si>
  <si>
    <t>北京-济南</t>
    <phoneticPr fontId="21" type="noConversion"/>
  </si>
  <si>
    <t>G1568</t>
  </si>
  <si>
    <t>G337</t>
  </si>
  <si>
    <t>酒店名称：                    Conrad london St. James</t>
    <phoneticPr fontId="21" type="noConversion"/>
  </si>
  <si>
    <t xml:space="preserve">4座帕萨特（国内） </t>
    <phoneticPr fontId="2" type="noConversion"/>
  </si>
  <si>
    <t>火车票 李学忠</t>
    <phoneticPr fontId="21" type="noConversion"/>
  </si>
  <si>
    <t xml:space="preserve">送机人员劳务 </t>
    <phoneticPr fontId="21" type="noConversion"/>
  </si>
  <si>
    <t>D-8</t>
  </si>
  <si>
    <t>B-2</t>
  </si>
  <si>
    <t>4.23-26 16座中巴全天用车</t>
    <phoneticPr fontId="21" type="noConversion"/>
  </si>
  <si>
    <t>境外用车</t>
    <phoneticPr fontId="21" type="noConversion"/>
  </si>
  <si>
    <t>中文导游全天 4.22-26</t>
    <phoneticPr fontId="21" type="noConversion"/>
  </si>
  <si>
    <t>人/小时</t>
    <phoneticPr fontId="2" type="noConversion"/>
  </si>
  <si>
    <t>服务费 10%</t>
    <phoneticPr fontId="2" type="noConversion"/>
  </si>
  <si>
    <t>结算汇率：1英镑=8.7人民币</t>
    <phoneticPr fontId="21" type="noConversion"/>
  </si>
  <si>
    <t>含餐补、交通补、司导消费、通讯补助等</t>
    <phoneticPr fontId="21" type="noConversion"/>
  </si>
  <si>
    <t>医院-签证中心</t>
    <phoneticPr fontId="21" type="noConversion"/>
  </si>
  <si>
    <t>签证中心-医院</t>
    <phoneticPr fontId="21" type="noConversion"/>
  </si>
  <si>
    <t>普通大床房（4月22日入住4晚）</t>
    <phoneticPr fontId="21" type="noConversion"/>
  </si>
  <si>
    <t>午餐</t>
    <phoneticPr fontId="21" type="noConversion"/>
  </si>
  <si>
    <t>4.22-26</t>
    <phoneticPr fontId="21" type="noConversion"/>
  </si>
  <si>
    <t>4.22 7-9座商务车 接机</t>
    <phoneticPr fontId="21" type="noConversion"/>
  </si>
  <si>
    <t xml:space="preserve">早鸟 注册 </t>
    <phoneticPr fontId="21" type="noConversion"/>
  </si>
  <si>
    <t>常规 注册</t>
    <phoneticPr fontId="21" type="noConversion"/>
  </si>
  <si>
    <t>人/次</t>
    <phoneticPr fontId="2" type="noConversion"/>
  </si>
  <si>
    <t>中文导游超时 4.22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</si>
</sst>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_ "/>
  </numFmts>
  <fonts count="38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b/>
      <sz val="9"/>
      <color rgb="FFFF0000"/>
      <name val="宋体"/>
      <family val="3"/>
      <charset val="134"/>
    </font>
    <font>
      <sz val="9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0" borderId="0" applyNumberFormat="0"/>
    <xf numFmtId="0" fontId="35" fillId="0" borderId="0">
      <alignment vertical="center"/>
    </xf>
  </cellStyleXfs>
  <cellXfs count="160">
    <xf numFmtId="0" fontId="0" fillId="0" borderId="0" xfId="0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4" fontId="11" fillId="0" borderId="8" xfId="2" applyNumberFormat="1" applyFont="1" applyFill="1" applyBorder="1">
      <alignment vertical="center"/>
    </xf>
    <xf numFmtId="4" fontId="13" fillId="0" borderId="8" xfId="2" applyNumberFormat="1" applyFont="1" applyBorder="1">
      <alignment vertical="center"/>
    </xf>
    <xf numFmtId="0" fontId="15" fillId="0" borderId="8" xfId="2" applyFont="1" applyFill="1" applyBorder="1" applyAlignment="1">
      <alignment horizontal="left" vertical="center"/>
    </xf>
    <xf numFmtId="0" fontId="13" fillId="0" borderId="6" xfId="2" applyFont="1" applyBorder="1" applyAlignment="1">
      <alignment horizontal="center" vertical="center"/>
    </xf>
    <xf numFmtId="0" fontId="2" fillId="0" borderId="8" xfId="2" applyFont="1" applyBorder="1">
      <alignment vertical="center"/>
    </xf>
    <xf numFmtId="0" fontId="2" fillId="0" borderId="8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4" fontId="13" fillId="0" borderId="20" xfId="2" applyNumberFormat="1" applyFont="1" applyFill="1" applyBorder="1">
      <alignment vertical="center"/>
    </xf>
    <xf numFmtId="0" fontId="2" fillId="0" borderId="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3" fillId="0" borderId="8" xfId="2" applyFont="1" applyBorder="1" applyAlignment="1">
      <alignment horizontal="left" vertical="center"/>
    </xf>
    <xf numFmtId="0" fontId="9" fillId="2" borderId="25" xfId="2" applyFont="1" applyFill="1" applyBorder="1" applyAlignment="1">
      <alignment horizontal="center" vertical="center"/>
    </xf>
    <xf numFmtId="0" fontId="9" fillId="2" borderId="26" xfId="2" applyFont="1" applyFill="1" applyBorder="1" applyAlignment="1">
      <alignment horizontal="center" vertical="center"/>
    </xf>
    <xf numFmtId="0" fontId="2" fillId="0" borderId="29" xfId="2" applyFont="1" applyBorder="1">
      <alignment vertical="center"/>
    </xf>
    <xf numFmtId="0" fontId="2" fillId="0" borderId="31" xfId="2" applyFont="1" applyBorder="1">
      <alignment vertical="center"/>
    </xf>
    <xf numFmtId="0" fontId="9" fillId="2" borderId="35" xfId="2" applyFont="1" applyFill="1" applyBorder="1" applyAlignment="1">
      <alignment horizontal="center" vertical="center"/>
    </xf>
    <xf numFmtId="0" fontId="2" fillId="0" borderId="36" xfId="2" applyFont="1" applyBorder="1">
      <alignment vertical="center"/>
    </xf>
    <xf numFmtId="0" fontId="15" fillId="0" borderId="36" xfId="2" applyFont="1" applyBorder="1" applyAlignment="1">
      <alignment vertical="center" wrapText="1"/>
    </xf>
    <xf numFmtId="0" fontId="2" fillId="0" borderId="19" xfId="2" applyFont="1" applyBorder="1">
      <alignment vertical="center"/>
    </xf>
    <xf numFmtId="0" fontId="9" fillId="2" borderId="38" xfId="2" applyFont="1" applyFill="1" applyBorder="1" applyAlignment="1">
      <alignment horizontal="center" vertical="center"/>
    </xf>
    <xf numFmtId="0" fontId="22" fillId="5" borderId="1" xfId="2" applyFont="1" applyFill="1" applyBorder="1" applyAlignment="1">
      <alignment vertical="center" wrapText="1"/>
    </xf>
    <xf numFmtId="0" fontId="20" fillId="5" borderId="2" xfId="2" applyFont="1" applyFill="1" applyBorder="1" applyAlignment="1">
      <alignment horizontal="left" vertical="center"/>
    </xf>
    <xf numFmtId="14" fontId="7" fillId="5" borderId="2" xfId="2" applyNumberFormat="1" applyFont="1" applyFill="1" applyBorder="1" applyAlignment="1">
      <alignment horizontal="left" vertical="center"/>
    </xf>
    <xf numFmtId="0" fontId="11" fillId="5" borderId="8" xfId="2" applyFont="1" applyFill="1" applyBorder="1" applyAlignment="1">
      <alignment horizontal="center" vertical="center"/>
    </xf>
    <xf numFmtId="0" fontId="11" fillId="5" borderId="9" xfId="2" applyFont="1" applyFill="1" applyBorder="1" applyAlignment="1">
      <alignment horizontal="center" vertical="center"/>
    </xf>
    <xf numFmtId="0" fontId="16" fillId="5" borderId="8" xfId="2" applyFont="1" applyFill="1" applyBorder="1" applyAlignment="1">
      <alignment horizontal="center" vertical="center"/>
    </xf>
    <xf numFmtId="0" fontId="25" fillId="0" borderId="40" xfId="2" applyFont="1" applyFill="1" applyBorder="1" applyAlignment="1">
      <alignment horizontal="left" vertical="center"/>
    </xf>
    <xf numFmtId="4" fontId="11" fillId="3" borderId="8" xfId="2" applyNumberFormat="1" applyFont="1" applyFill="1" applyBorder="1">
      <alignment vertical="center"/>
    </xf>
    <xf numFmtId="4" fontId="11" fillId="3" borderId="11" xfId="2" applyNumberFormat="1" applyFont="1" applyFill="1" applyBorder="1">
      <alignment vertical="center"/>
    </xf>
    <xf numFmtId="40" fontId="16" fillId="3" borderId="8" xfId="2" applyNumberFormat="1" applyFont="1" applyFill="1" applyBorder="1" applyAlignment="1">
      <alignment horizontal="right" vertical="center"/>
    </xf>
    <xf numFmtId="40" fontId="16" fillId="3" borderId="11" xfId="2" applyNumberFormat="1" applyFont="1" applyFill="1" applyBorder="1" applyAlignment="1">
      <alignment horizontal="right" vertical="center"/>
    </xf>
    <xf numFmtId="176" fontId="11" fillId="3" borderId="8" xfId="2" applyNumberFormat="1" applyFont="1" applyFill="1" applyBorder="1">
      <alignment vertical="center"/>
    </xf>
    <xf numFmtId="0" fontId="23" fillId="7" borderId="12" xfId="2" applyFont="1" applyFill="1" applyBorder="1" applyAlignment="1">
      <alignment vertical="center"/>
    </xf>
    <xf numFmtId="0" fontId="23" fillId="7" borderId="9" xfId="2" applyFont="1" applyFill="1" applyBorder="1" applyAlignment="1">
      <alignment vertical="center"/>
    </xf>
    <xf numFmtId="0" fontId="23" fillId="7" borderId="11" xfId="2" applyFont="1" applyFill="1" applyBorder="1" applyAlignment="1">
      <alignment vertical="center"/>
    </xf>
    <xf numFmtId="0" fontId="13" fillId="6" borderId="22" xfId="2" applyFont="1" applyFill="1" applyBorder="1" applyAlignment="1">
      <alignment horizontal="left" vertical="center"/>
    </xf>
    <xf numFmtId="0" fontId="13" fillId="6" borderId="23" xfId="2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13" fillId="6" borderId="24" xfId="2" applyFont="1" applyFill="1" applyBorder="1" applyAlignment="1">
      <alignment horizontal="left" vertical="center"/>
    </xf>
    <xf numFmtId="4" fontId="13" fillId="6" borderId="14" xfId="2" applyNumberFormat="1" applyFont="1" applyFill="1" applyBorder="1">
      <alignment vertical="center"/>
    </xf>
    <xf numFmtId="0" fontId="2" fillId="6" borderId="31" xfId="2" applyFont="1" applyFill="1" applyBorder="1">
      <alignment vertical="center"/>
    </xf>
    <xf numFmtId="4" fontId="13" fillId="6" borderId="8" xfId="2" applyNumberFormat="1" applyFont="1" applyFill="1" applyBorder="1">
      <alignment vertical="center"/>
    </xf>
    <xf numFmtId="0" fontId="2" fillId="6" borderId="19" xfId="2" applyFont="1" applyFill="1" applyBorder="1">
      <alignment vertical="center"/>
    </xf>
    <xf numFmtId="0" fontId="2" fillId="6" borderId="36" xfId="2" applyFont="1" applyFill="1" applyBorder="1">
      <alignment vertical="center"/>
    </xf>
    <xf numFmtId="0" fontId="8" fillId="0" borderId="0" xfId="2" applyFont="1" applyBorder="1" applyAlignment="1">
      <alignment horizontal="center" vertical="center"/>
    </xf>
    <xf numFmtId="0" fontId="8" fillId="8" borderId="3" xfId="2" applyFont="1" applyFill="1" applyBorder="1" applyAlignment="1">
      <alignment horizontal="center" vertical="center"/>
    </xf>
    <xf numFmtId="0" fontId="8" fillId="8" borderId="4" xfId="2" applyFont="1" applyFill="1" applyBorder="1" applyAlignment="1">
      <alignment horizontal="center" vertical="center"/>
    </xf>
    <xf numFmtId="0" fontId="8" fillId="8" borderId="35" xfId="2" applyFont="1" applyFill="1" applyBorder="1" applyAlignment="1">
      <alignment horizontal="center" vertical="center"/>
    </xf>
    <xf numFmtId="0" fontId="28" fillId="2" borderId="4" xfId="2" applyFont="1" applyFill="1" applyBorder="1" applyAlignment="1">
      <alignment horizontal="center" vertical="center"/>
    </xf>
    <xf numFmtId="0" fontId="28" fillId="2" borderId="32" xfId="2" applyFont="1" applyFill="1" applyBorder="1" applyAlignment="1">
      <alignment horizontal="center" vertical="center"/>
    </xf>
    <xf numFmtId="0" fontId="28" fillId="2" borderId="30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left" vertical="center"/>
    </xf>
    <xf numFmtId="0" fontId="2" fillId="4" borderId="8" xfId="2" applyFont="1" applyFill="1" applyBorder="1" applyAlignment="1">
      <alignment horizontal="left" vertical="center"/>
    </xf>
    <xf numFmtId="0" fontId="28" fillId="2" borderId="21" xfId="2" applyFont="1" applyFill="1" applyBorder="1" applyAlignment="1">
      <alignment horizontal="center" vertical="center"/>
    </xf>
    <xf numFmtId="0" fontId="29" fillId="0" borderId="36" xfId="2" applyFont="1" applyBorder="1" applyAlignment="1">
      <alignment vertical="center" wrapText="1"/>
    </xf>
    <xf numFmtId="176" fontId="13" fillId="7" borderId="8" xfId="2" applyNumberFormat="1" applyFont="1" applyFill="1" applyBorder="1" applyAlignment="1">
      <alignment horizontal="left" vertical="center"/>
    </xf>
    <xf numFmtId="0" fontId="29" fillId="4" borderId="8" xfId="2" applyFont="1" applyFill="1" applyBorder="1" applyAlignment="1">
      <alignment horizontal="left" vertical="center"/>
    </xf>
    <xf numFmtId="0" fontId="11" fillId="4" borderId="8" xfId="2" applyFont="1" applyFill="1" applyBorder="1" applyAlignment="1">
      <alignment horizontal="center" vertical="center"/>
    </xf>
    <xf numFmtId="0" fontId="15" fillId="4" borderId="10" xfId="2" applyFont="1" applyFill="1" applyBorder="1" applyAlignment="1">
      <alignment horizontal="center" vertical="center"/>
    </xf>
    <xf numFmtId="0" fontId="15" fillId="4" borderId="8" xfId="2" applyFont="1" applyFill="1" applyBorder="1" applyAlignment="1">
      <alignment horizontal="left" vertical="center" wrapText="1"/>
    </xf>
    <xf numFmtId="0" fontId="0" fillId="4" borderId="0" xfId="0" applyFill="1">
      <alignment vertical="center"/>
    </xf>
    <xf numFmtId="0" fontId="11" fillId="4" borderId="6" xfId="2" applyFont="1" applyFill="1" applyBorder="1" applyAlignment="1">
      <alignment horizontal="center" vertical="center"/>
    </xf>
    <xf numFmtId="0" fontId="2" fillId="4" borderId="8" xfId="2" applyFont="1" applyFill="1" applyBorder="1" applyAlignment="1">
      <alignment horizontal="center" vertical="center"/>
    </xf>
    <xf numFmtId="0" fontId="2" fillId="4" borderId="8" xfId="2" applyFont="1" applyFill="1" applyBorder="1">
      <alignment vertical="center"/>
    </xf>
    <xf numFmtId="0" fontId="15" fillId="0" borderId="11" xfId="2" applyFont="1" applyFill="1" applyBorder="1" applyAlignment="1">
      <alignment horizontal="left" vertical="center" wrapText="1"/>
    </xf>
    <xf numFmtId="0" fontId="15" fillId="0" borderId="11" xfId="2" applyFont="1" applyFill="1" applyBorder="1" applyAlignment="1">
      <alignment horizontal="left" vertical="center"/>
    </xf>
    <xf numFmtId="4" fontId="30" fillId="3" borderId="8" xfId="2" applyNumberFormat="1" applyFont="1" applyFill="1" applyBorder="1">
      <alignment vertical="center"/>
    </xf>
    <xf numFmtId="4" fontId="30" fillId="3" borderId="11" xfId="2" applyNumberFormat="1" applyFont="1" applyFill="1" applyBorder="1">
      <alignment vertical="center"/>
    </xf>
    <xf numFmtId="176" fontId="30" fillId="3" borderId="8" xfId="2" applyNumberFormat="1" applyFont="1" applyFill="1" applyBorder="1">
      <alignment vertical="center"/>
    </xf>
    <xf numFmtId="0" fontId="15" fillId="0" borderId="8" xfId="2" applyFont="1" applyFill="1" applyBorder="1" applyAlignment="1">
      <alignment horizontal="left" vertical="center" wrapText="1"/>
    </xf>
    <xf numFmtId="0" fontId="2" fillId="0" borderId="14" xfId="2" applyFont="1" applyBorder="1" applyAlignment="1">
      <alignment horizontal="left" vertical="center" wrapTex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3" fillId="9" borderId="8" xfId="0" applyFont="1" applyFill="1" applyBorder="1" applyAlignment="1">
      <alignment horizontal="center" vertical="center"/>
    </xf>
    <xf numFmtId="0" fontId="34" fillId="10" borderId="8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58" fontId="32" fillId="0" borderId="8" xfId="0" applyNumberFormat="1" applyFont="1" applyBorder="1" applyAlignment="1">
      <alignment horizontal="center" vertical="center"/>
    </xf>
    <xf numFmtId="0" fontId="36" fillId="0" borderId="8" xfId="1" applyFont="1" applyFill="1" applyBorder="1" applyAlignment="1">
      <alignment horizontal="center" vertical="center"/>
    </xf>
    <xf numFmtId="0" fontId="36" fillId="0" borderId="8" xfId="5" applyFont="1" applyFill="1" applyBorder="1" applyAlignment="1">
      <alignment horizontal="center" vertical="center"/>
    </xf>
    <xf numFmtId="0" fontId="15" fillId="0" borderId="37" xfId="2" applyFont="1" applyBorder="1" applyAlignment="1">
      <alignment horizontal="left" vertical="center" wrapText="1"/>
    </xf>
    <xf numFmtId="0" fontId="15" fillId="0" borderId="8" xfId="2" applyFont="1" applyBorder="1" applyAlignment="1">
      <alignment vertical="center" wrapText="1"/>
    </xf>
    <xf numFmtId="0" fontId="11" fillId="5" borderId="11" xfId="2" applyFont="1" applyFill="1" applyBorder="1" applyAlignment="1">
      <alignment horizontal="center" vertical="center"/>
    </xf>
    <xf numFmtId="4" fontId="11" fillId="0" borderId="10" xfId="2" applyNumberFormat="1" applyFont="1" applyFill="1" applyBorder="1">
      <alignment vertical="center"/>
    </xf>
    <xf numFmtId="0" fontId="13" fillId="0" borderId="8" xfId="2" applyFont="1" applyBorder="1" applyAlignment="1">
      <alignment horizontal="center" vertical="center"/>
    </xf>
    <xf numFmtId="0" fontId="37" fillId="4" borderId="8" xfId="6" applyFont="1" applyFill="1" applyBorder="1" applyAlignment="1">
      <alignment horizontal="left" vertical="center"/>
    </xf>
    <xf numFmtId="0" fontId="32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58" fontId="32" fillId="0" borderId="8" xfId="0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14" fontId="2" fillId="0" borderId="10" xfId="2" applyNumberFormat="1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176" fontId="23" fillId="7" borderId="8" xfId="2" applyNumberFormat="1" applyFont="1" applyFill="1" applyBorder="1" applyAlignment="1">
      <alignment horizontal="right" vertical="center"/>
    </xf>
    <xf numFmtId="0" fontId="13" fillId="6" borderId="12" xfId="2" applyFont="1" applyFill="1" applyBorder="1" applyAlignment="1">
      <alignment horizontal="left" vertical="center"/>
    </xf>
    <xf numFmtId="0" fontId="13" fillId="6" borderId="9" xfId="2" applyFont="1" applyFill="1" applyBorder="1" applyAlignment="1">
      <alignment horizontal="left" vertical="center"/>
    </xf>
    <xf numFmtId="0" fontId="13" fillId="6" borderId="11" xfId="2" applyFont="1" applyFill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17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28" fillId="2" borderId="5" xfId="2" applyFont="1" applyFill="1" applyBorder="1" applyAlignment="1">
      <alignment horizontal="center" vertical="center"/>
    </xf>
    <xf numFmtId="0" fontId="28" fillId="2" borderId="21" xfId="2" applyFont="1" applyFill="1" applyBorder="1" applyAlignment="1">
      <alignment horizontal="center" vertical="center"/>
    </xf>
    <xf numFmtId="0" fontId="12" fillId="0" borderId="7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2" fillId="0" borderId="19" xfId="2" applyFont="1" applyBorder="1" applyAlignment="1">
      <alignment horizontal="left" vertical="center"/>
    </xf>
    <xf numFmtId="4" fontId="11" fillId="4" borderId="7" xfId="2" applyNumberFormat="1" applyFont="1" applyFill="1" applyBorder="1" applyAlignment="1">
      <alignment horizontal="center" vertical="center"/>
    </xf>
    <xf numFmtId="0" fontId="11" fillId="4" borderId="11" xfId="2" applyFont="1" applyFill="1" applyBorder="1" applyAlignment="1">
      <alignment horizontal="center" vertical="center"/>
    </xf>
    <xf numFmtId="0" fontId="13" fillId="0" borderId="12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13" fillId="0" borderId="11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28" xfId="2" applyFont="1" applyBorder="1" applyAlignment="1">
      <alignment horizontal="left" vertical="center"/>
    </xf>
    <xf numFmtId="0" fontId="13" fillId="0" borderId="8" xfId="2" applyFont="1" applyBorder="1" applyAlignment="1">
      <alignment horizontal="left" vertical="center"/>
    </xf>
    <xf numFmtId="0" fontId="13" fillId="6" borderId="17" xfId="2" applyFont="1" applyFill="1" applyBorder="1" applyAlignment="1">
      <alignment horizontal="left" vertical="center"/>
    </xf>
    <xf numFmtId="0" fontId="11" fillId="5" borderId="7" xfId="2" applyFont="1" applyFill="1" applyBorder="1" applyAlignment="1">
      <alignment horizontal="center" vertical="center"/>
    </xf>
    <xf numFmtId="0" fontId="11" fillId="5" borderId="11" xfId="2" applyFont="1" applyFill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0" fontId="2" fillId="0" borderId="45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14" fontId="8" fillId="3" borderId="2" xfId="2" applyNumberFormat="1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22" fillId="5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0" fontId="20" fillId="5" borderId="2" xfId="2" applyFont="1" applyFill="1" applyBorder="1" applyAlignment="1">
      <alignment horizontal="center" vertical="center"/>
    </xf>
    <xf numFmtId="0" fontId="8" fillId="0" borderId="43" xfId="2" applyFont="1" applyBorder="1" applyAlignment="1">
      <alignment horizontal="left" vertical="center"/>
    </xf>
    <xf numFmtId="0" fontId="0" fillId="0" borderId="43" xfId="0" applyBorder="1" applyAlignment="1">
      <alignment vertical="center"/>
    </xf>
    <xf numFmtId="0" fontId="24" fillId="0" borderId="4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42" xfId="0" applyFont="1" applyBorder="1" applyAlignment="1">
      <alignment horizontal="left" vertical="center" wrapText="1"/>
    </xf>
    <xf numFmtId="0" fontId="26" fillId="8" borderId="15" xfId="2" applyFont="1" applyFill="1" applyBorder="1" applyAlignment="1">
      <alignment horizontal="center" vertical="center"/>
    </xf>
    <xf numFmtId="0" fontId="8" fillId="8" borderId="2" xfId="2" applyFont="1" applyFill="1" applyBorder="1" applyAlignment="1">
      <alignment horizontal="center" vertical="center"/>
    </xf>
    <xf numFmtId="0" fontId="8" fillId="8" borderId="18" xfId="2" applyFont="1" applyFill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14" fontId="2" fillId="0" borderId="10" xfId="2" applyNumberFormat="1" applyFont="1" applyBorder="1" applyAlignment="1">
      <alignment horizontal="left" vertical="center"/>
    </xf>
    <xf numFmtId="14" fontId="2" fillId="0" borderId="14" xfId="2" applyNumberFormat="1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36" fillId="0" borderId="8" xfId="1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6" fillId="0" borderId="10" xfId="1" applyFont="1" applyFill="1" applyBorder="1" applyAlignment="1">
      <alignment horizontal="center" vertical="center"/>
    </xf>
    <xf numFmtId="0" fontId="36" fillId="0" borderId="14" xfId="1" applyFont="1" applyFill="1" applyBorder="1" applyAlignment="1">
      <alignment horizontal="center" vertical="center"/>
    </xf>
    <xf numFmtId="0" fontId="36" fillId="0" borderId="10" xfId="5" applyFont="1" applyFill="1" applyBorder="1" applyAlignment="1">
      <alignment horizontal="center" vertical="center"/>
    </xf>
    <xf numFmtId="0" fontId="36" fillId="0" borderId="14" xfId="5" applyFont="1" applyFill="1" applyBorder="1" applyAlignment="1">
      <alignment horizontal="center" vertical="center"/>
    </xf>
    <xf numFmtId="0" fontId="36" fillId="0" borderId="8" xfId="5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</cellXfs>
  <cellStyles count="7">
    <cellStyle name="常规" xfId="0" builtinId="0"/>
    <cellStyle name="常规 2" xfId="1"/>
    <cellStyle name="常规 3" xfId="3"/>
    <cellStyle name="常规 4" xfId="6"/>
    <cellStyle name="常规 7" xfId="5"/>
    <cellStyle name="常规_Sheet1 3" xfId="2"/>
    <cellStyle name="千位分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topLeftCell="A47" workbookViewId="0">
      <selection activeCell="H41" sqref="H41"/>
    </sheetView>
  </sheetViews>
  <sheetFormatPr defaultRowHeight="20.25" customHeight="1" x14ac:dyDescent="0.15"/>
  <cols>
    <col min="1" max="1" width="8.5" customWidth="1"/>
    <col min="2" max="2" width="26" customWidth="1"/>
    <col min="3" max="3" width="32" customWidth="1"/>
    <col min="7" max="7" width="13.5" customWidth="1"/>
    <col min="8" max="8" width="15.5" customWidth="1"/>
    <col min="9" max="9" width="33.5" customWidth="1"/>
  </cols>
  <sheetData>
    <row r="1" spans="1:9" ht="42" customHeight="1" x14ac:dyDescent="0.15">
      <c r="A1" s="132" t="s">
        <v>98</v>
      </c>
      <c r="B1" s="133"/>
      <c r="C1" s="133"/>
      <c r="D1" s="133"/>
      <c r="E1" s="133"/>
      <c r="F1" s="133"/>
      <c r="G1" s="133"/>
      <c r="H1" s="133"/>
      <c r="I1" s="133"/>
    </row>
    <row r="2" spans="1:9" ht="20.25" customHeight="1" thickBot="1" x14ac:dyDescent="0.2">
      <c r="A2" s="1" t="s">
        <v>0</v>
      </c>
      <c r="B2" s="26" t="s">
        <v>100</v>
      </c>
      <c r="C2" s="50" t="s">
        <v>56</v>
      </c>
      <c r="D2" s="134" t="s">
        <v>99</v>
      </c>
      <c r="E2" s="134"/>
      <c r="F2" s="1" t="s">
        <v>41</v>
      </c>
      <c r="G2" s="2" t="s">
        <v>68</v>
      </c>
      <c r="H2" s="135" t="s">
        <v>107</v>
      </c>
      <c r="I2" s="135"/>
    </row>
    <row r="3" spans="1:9" ht="20.25" customHeight="1" thickBot="1" x14ac:dyDescent="0.2">
      <c r="A3" s="2" t="s">
        <v>39</v>
      </c>
      <c r="B3" s="27" t="s">
        <v>71</v>
      </c>
      <c r="C3" s="2" t="s">
        <v>90</v>
      </c>
      <c r="D3" s="136">
        <v>6</v>
      </c>
      <c r="E3" s="136"/>
      <c r="F3" s="1" t="s">
        <v>40</v>
      </c>
      <c r="G3" s="2" t="s">
        <v>69</v>
      </c>
      <c r="H3" s="131" t="s">
        <v>108</v>
      </c>
      <c r="I3" s="131"/>
    </row>
    <row r="4" spans="1:9" ht="20.25" customHeight="1" thickBot="1" x14ac:dyDescent="0.2">
      <c r="A4" s="2" t="s">
        <v>35</v>
      </c>
      <c r="B4" s="28" t="s">
        <v>101</v>
      </c>
      <c r="C4" s="1"/>
      <c r="F4" s="1" t="s">
        <v>42</v>
      </c>
      <c r="G4" s="2" t="s">
        <v>70</v>
      </c>
      <c r="H4" s="130" t="s">
        <v>109</v>
      </c>
      <c r="I4" s="131"/>
    </row>
    <row r="5" spans="1:9" ht="14.25" customHeight="1" thickBot="1" x14ac:dyDescent="0.2">
      <c r="A5" s="137"/>
      <c r="B5" s="138"/>
      <c r="C5" s="138"/>
      <c r="D5" s="138"/>
      <c r="E5" s="138"/>
      <c r="F5" s="138"/>
      <c r="G5" s="138"/>
      <c r="H5" s="138"/>
      <c r="I5" s="138"/>
    </row>
    <row r="6" spans="1:9" ht="51" customHeight="1" thickTop="1" thickBot="1" x14ac:dyDescent="0.2">
      <c r="A6" s="32" t="s">
        <v>36</v>
      </c>
      <c r="B6" s="139" t="s">
        <v>94</v>
      </c>
      <c r="C6" s="139"/>
      <c r="D6" s="139"/>
      <c r="E6" s="139"/>
      <c r="F6" s="139"/>
      <c r="G6" s="139"/>
      <c r="H6" s="140"/>
      <c r="I6" s="141"/>
    </row>
    <row r="7" spans="1:9" ht="20.25" customHeight="1" thickBot="1" x14ac:dyDescent="0.2">
      <c r="A7" s="142" t="s">
        <v>59</v>
      </c>
      <c r="B7" s="143"/>
      <c r="C7" s="143"/>
      <c r="D7" s="143"/>
      <c r="E7" s="143"/>
      <c r="F7" s="143"/>
      <c r="G7" s="142" t="s">
        <v>60</v>
      </c>
      <c r="H7" s="143"/>
      <c r="I7" s="144"/>
    </row>
    <row r="8" spans="1:9" ht="20.25" customHeight="1" x14ac:dyDescent="0.15">
      <c r="A8" s="51" t="s">
        <v>1</v>
      </c>
      <c r="B8" s="52" t="s">
        <v>2</v>
      </c>
      <c r="C8" s="52" t="s">
        <v>57</v>
      </c>
      <c r="D8" s="52" t="s">
        <v>3</v>
      </c>
      <c r="E8" s="52" t="s">
        <v>12</v>
      </c>
      <c r="F8" s="52" t="s">
        <v>5</v>
      </c>
      <c r="G8" s="52" t="s">
        <v>6</v>
      </c>
      <c r="H8" s="52" t="s">
        <v>58</v>
      </c>
      <c r="I8" s="53" t="s">
        <v>8</v>
      </c>
    </row>
    <row r="9" spans="1:9" ht="39.75" customHeight="1" x14ac:dyDescent="0.15">
      <c r="A9" s="9" t="s">
        <v>43</v>
      </c>
      <c r="B9" s="111" t="s">
        <v>102</v>
      </c>
      <c r="C9" s="112"/>
      <c r="D9" s="112"/>
      <c r="E9" s="112"/>
      <c r="F9" s="112"/>
      <c r="G9" s="112"/>
      <c r="H9" s="125"/>
      <c r="I9" s="60" t="s">
        <v>192</v>
      </c>
    </row>
    <row r="10" spans="1:9" ht="24" customHeight="1" x14ac:dyDescent="0.15">
      <c r="A10" s="97" t="s">
        <v>61</v>
      </c>
      <c r="B10" s="75" t="s">
        <v>181</v>
      </c>
      <c r="C10" s="8" t="s">
        <v>196</v>
      </c>
      <c r="D10" s="31">
        <v>7</v>
      </c>
      <c r="E10" s="31">
        <v>4</v>
      </c>
      <c r="F10" s="12" t="s">
        <v>13</v>
      </c>
      <c r="G10" s="35">
        <v>2740.5</v>
      </c>
      <c r="H10" s="6">
        <f>D10*E10*G10</f>
        <v>76734</v>
      </c>
      <c r="I10" s="86"/>
    </row>
    <row r="11" spans="1:9" s="66" customFormat="1" ht="24" hidden="1" customHeight="1" x14ac:dyDescent="0.15">
      <c r="A11" s="63" t="s">
        <v>72</v>
      </c>
      <c r="B11" s="8" t="s">
        <v>82</v>
      </c>
      <c r="C11" s="8" t="s">
        <v>103</v>
      </c>
      <c r="D11" s="31">
        <v>3</v>
      </c>
      <c r="E11" s="31">
        <v>1</v>
      </c>
      <c r="F11" s="64" t="s">
        <v>13</v>
      </c>
      <c r="G11" s="35"/>
      <c r="H11" s="89">
        <f>D11*E11*G11</f>
        <v>0</v>
      </c>
      <c r="I11" s="65"/>
    </row>
    <row r="12" spans="1:9" ht="24" hidden="1" customHeight="1" x14ac:dyDescent="0.15">
      <c r="A12" s="128" t="s">
        <v>62</v>
      </c>
      <c r="B12" s="8" t="s">
        <v>85</v>
      </c>
      <c r="C12" s="70" t="s">
        <v>104</v>
      </c>
      <c r="D12" s="31">
        <v>1</v>
      </c>
      <c r="E12" s="31">
        <v>0.5</v>
      </c>
      <c r="F12" s="12" t="s">
        <v>14</v>
      </c>
      <c r="G12" s="36"/>
      <c r="H12" s="6">
        <f t="shared" ref="H12:H14" si="0">D12*E12*G12</f>
        <v>0</v>
      </c>
      <c r="I12" s="65"/>
    </row>
    <row r="13" spans="1:9" ht="24" hidden="1" customHeight="1" x14ac:dyDescent="0.15">
      <c r="A13" s="145"/>
      <c r="B13" s="8" t="s">
        <v>95</v>
      </c>
      <c r="C13" s="71" t="s">
        <v>49</v>
      </c>
      <c r="D13" s="31">
        <v>1</v>
      </c>
      <c r="E13" s="31">
        <v>0.5</v>
      </c>
      <c r="F13" s="12" t="s">
        <v>45</v>
      </c>
      <c r="G13" s="36"/>
      <c r="H13" s="6">
        <f t="shared" si="0"/>
        <v>0</v>
      </c>
      <c r="I13" s="65"/>
    </row>
    <row r="14" spans="1:9" ht="24" hidden="1" customHeight="1" x14ac:dyDescent="0.15">
      <c r="A14" s="145"/>
      <c r="B14" s="8" t="s">
        <v>46</v>
      </c>
      <c r="C14" s="71" t="s">
        <v>47</v>
      </c>
      <c r="D14" s="31">
        <v>12</v>
      </c>
      <c r="E14" s="31">
        <v>0.5</v>
      </c>
      <c r="F14" s="12" t="s">
        <v>48</v>
      </c>
      <c r="G14" s="36"/>
      <c r="H14" s="6">
        <f t="shared" si="0"/>
        <v>0</v>
      </c>
      <c r="I14" s="65"/>
    </row>
    <row r="15" spans="1:9" ht="24" hidden="1" customHeight="1" x14ac:dyDescent="0.15">
      <c r="A15" s="145"/>
      <c r="B15" s="8" t="s">
        <v>50</v>
      </c>
      <c r="C15" s="71" t="s">
        <v>51</v>
      </c>
      <c r="D15" s="31">
        <v>3</v>
      </c>
      <c r="E15" s="31">
        <v>0.5</v>
      </c>
      <c r="F15" s="12" t="s">
        <v>52</v>
      </c>
      <c r="G15" s="36"/>
      <c r="H15" s="6">
        <f>D15*E15*G15</f>
        <v>0</v>
      </c>
      <c r="I15" s="65"/>
    </row>
    <row r="16" spans="1:9" ht="24" hidden="1" customHeight="1" x14ac:dyDescent="0.15">
      <c r="A16" s="145"/>
      <c r="B16" s="8" t="s">
        <v>96</v>
      </c>
      <c r="C16" s="71" t="s">
        <v>97</v>
      </c>
      <c r="D16" s="31">
        <v>6</v>
      </c>
      <c r="E16" s="31"/>
      <c r="F16" s="12"/>
      <c r="G16" s="36"/>
      <c r="H16" s="6">
        <f>D16*G16</f>
        <v>0</v>
      </c>
      <c r="I16" s="65"/>
    </row>
    <row r="17" spans="1:9" ht="20.25" customHeight="1" thickBot="1" x14ac:dyDescent="0.2">
      <c r="A17" s="116" t="s">
        <v>53</v>
      </c>
      <c r="B17" s="117"/>
      <c r="C17" s="117"/>
      <c r="D17" s="117"/>
      <c r="E17" s="117"/>
      <c r="F17" s="117"/>
      <c r="G17" s="117"/>
      <c r="H17" s="13">
        <f>SUM(H10:H16)</f>
        <v>76734</v>
      </c>
      <c r="I17" s="23"/>
    </row>
    <row r="18" spans="1:9" ht="20.25" customHeight="1" x14ac:dyDescent="0.15">
      <c r="A18" s="3" t="s">
        <v>1</v>
      </c>
      <c r="B18" s="4" t="s">
        <v>2</v>
      </c>
      <c r="C18" s="4" t="s">
        <v>57</v>
      </c>
      <c r="D18" s="54" t="s">
        <v>16</v>
      </c>
      <c r="E18" s="59" t="s">
        <v>30</v>
      </c>
      <c r="F18" s="4" t="s">
        <v>5</v>
      </c>
      <c r="G18" s="4" t="s">
        <v>6</v>
      </c>
      <c r="H18" s="4" t="s">
        <v>7</v>
      </c>
      <c r="I18" s="21" t="s">
        <v>8</v>
      </c>
    </row>
    <row r="19" spans="1:9" ht="20.25" customHeight="1" x14ac:dyDescent="0.15">
      <c r="A19" s="9" t="s">
        <v>44</v>
      </c>
      <c r="B19" s="111" t="s">
        <v>18</v>
      </c>
      <c r="C19" s="112"/>
      <c r="D19" s="112"/>
      <c r="E19" s="112"/>
      <c r="F19" s="112"/>
      <c r="G19" s="112"/>
      <c r="H19" s="125"/>
      <c r="I19" s="22"/>
    </row>
    <row r="20" spans="1:9" ht="20.25" customHeight="1" x14ac:dyDescent="0.15">
      <c r="A20" s="67" t="s">
        <v>73</v>
      </c>
      <c r="B20" s="57" t="s">
        <v>197</v>
      </c>
      <c r="C20" s="57" t="s">
        <v>198</v>
      </c>
      <c r="D20" s="29">
        <v>6</v>
      </c>
      <c r="E20" s="88">
        <v>4</v>
      </c>
      <c r="F20" s="68" t="s">
        <v>202</v>
      </c>
      <c r="G20" s="72">
        <v>348.572</v>
      </c>
      <c r="H20" s="89">
        <f>D20*E20*G20</f>
        <v>8365.7279999999992</v>
      </c>
      <c r="I20" s="22"/>
    </row>
    <row r="21" spans="1:9" ht="20.25" customHeight="1" x14ac:dyDescent="0.15">
      <c r="A21" s="67" t="s">
        <v>186</v>
      </c>
      <c r="B21" s="14" t="s">
        <v>88</v>
      </c>
      <c r="C21" s="57" t="s">
        <v>198</v>
      </c>
      <c r="D21" s="29">
        <v>6</v>
      </c>
      <c r="E21" s="88">
        <v>4</v>
      </c>
      <c r="F21" s="68" t="s">
        <v>202</v>
      </c>
      <c r="G21" s="72">
        <v>370.36124999999998</v>
      </c>
      <c r="H21" s="6">
        <f>D21*E21*G21</f>
        <v>8888.67</v>
      </c>
      <c r="I21" s="22"/>
    </row>
    <row r="22" spans="1:9" ht="20.25" customHeight="1" thickBot="1" x14ac:dyDescent="0.2">
      <c r="A22" s="116" t="s">
        <v>53</v>
      </c>
      <c r="B22" s="117"/>
      <c r="C22" s="117"/>
      <c r="D22" s="117"/>
      <c r="E22" s="117"/>
      <c r="F22" s="117"/>
      <c r="G22" s="118"/>
      <c r="H22" s="7">
        <f>SUM(H20:H21)</f>
        <v>17254.398000000001</v>
      </c>
      <c r="I22" s="22"/>
    </row>
    <row r="23" spans="1:9" ht="20.25" customHeight="1" x14ac:dyDescent="0.15">
      <c r="A23" s="3" t="s">
        <v>1</v>
      </c>
      <c r="B23" s="4" t="s">
        <v>2</v>
      </c>
      <c r="C23" s="4" t="s">
        <v>57</v>
      </c>
      <c r="D23" s="54" t="s">
        <v>3</v>
      </c>
      <c r="E23" s="54" t="s">
        <v>4</v>
      </c>
      <c r="F23" s="4" t="s">
        <v>5</v>
      </c>
      <c r="G23" s="4" t="s">
        <v>6</v>
      </c>
      <c r="H23" s="4" t="s">
        <v>7</v>
      </c>
      <c r="I23" s="21" t="s">
        <v>8</v>
      </c>
    </row>
    <row r="24" spans="1:9" ht="20.25" customHeight="1" x14ac:dyDescent="0.15">
      <c r="A24" s="9" t="s">
        <v>28</v>
      </c>
      <c r="B24" s="111" t="s">
        <v>9</v>
      </c>
      <c r="C24" s="112"/>
      <c r="D24" s="112"/>
      <c r="E24" s="112"/>
      <c r="F24" s="112"/>
      <c r="G24" s="112"/>
      <c r="H24" s="125"/>
      <c r="I24" s="22"/>
    </row>
    <row r="25" spans="1:9" s="66" customFormat="1" ht="20.25" customHeight="1" x14ac:dyDescent="0.15">
      <c r="A25" s="99" t="s">
        <v>63</v>
      </c>
      <c r="B25" s="98" t="s">
        <v>10</v>
      </c>
      <c r="C25" s="69" t="s">
        <v>182</v>
      </c>
      <c r="D25" s="29">
        <v>7</v>
      </c>
      <c r="E25" s="29">
        <v>2</v>
      </c>
      <c r="F25" s="68" t="s">
        <v>11</v>
      </c>
      <c r="G25" s="33">
        <v>300</v>
      </c>
      <c r="H25" s="6">
        <f>D25*E25*G25</f>
        <v>4200</v>
      </c>
      <c r="I25" s="87"/>
    </row>
    <row r="26" spans="1:9" s="66" customFormat="1" ht="20.25" customHeight="1" x14ac:dyDescent="0.15">
      <c r="A26" s="148" t="s">
        <v>91</v>
      </c>
      <c r="B26" s="146" t="s">
        <v>188</v>
      </c>
      <c r="C26" s="69" t="s">
        <v>199</v>
      </c>
      <c r="D26" s="29">
        <v>2</v>
      </c>
      <c r="E26" s="30">
        <v>1</v>
      </c>
      <c r="F26" s="68" t="s">
        <v>11</v>
      </c>
      <c r="G26" s="34">
        <v>2175</v>
      </c>
      <c r="H26" s="6">
        <f>D26*E26*G26</f>
        <v>4350</v>
      </c>
      <c r="I26" s="24"/>
    </row>
    <row r="27" spans="1:9" s="66" customFormat="1" ht="20.25" customHeight="1" x14ac:dyDescent="0.15">
      <c r="A27" s="149"/>
      <c r="B27" s="147"/>
      <c r="C27" s="69" t="s">
        <v>187</v>
      </c>
      <c r="D27" s="29">
        <v>4</v>
      </c>
      <c r="E27" s="30">
        <v>1</v>
      </c>
      <c r="F27" s="68" t="s">
        <v>11</v>
      </c>
      <c r="G27" s="34">
        <v>4280</v>
      </c>
      <c r="H27" s="6">
        <f>D27*E27*G27</f>
        <v>17120</v>
      </c>
      <c r="I27" s="87"/>
    </row>
    <row r="28" spans="1:9" ht="20.25" customHeight="1" thickBot="1" x14ac:dyDescent="0.2">
      <c r="A28" s="116" t="s">
        <v>53</v>
      </c>
      <c r="B28" s="117"/>
      <c r="C28" s="117"/>
      <c r="D28" s="117"/>
      <c r="E28" s="117"/>
      <c r="F28" s="117"/>
      <c r="G28" s="118"/>
      <c r="H28" s="7">
        <f>SUM(H25:H27)</f>
        <v>25670</v>
      </c>
      <c r="I28" s="22"/>
    </row>
    <row r="29" spans="1:9" ht="20.25" customHeight="1" x14ac:dyDescent="0.15">
      <c r="A29" s="3" t="s">
        <v>1</v>
      </c>
      <c r="B29" s="4" t="s">
        <v>2</v>
      </c>
      <c r="C29" s="4" t="s">
        <v>57</v>
      </c>
      <c r="D29" s="109" t="s">
        <v>3</v>
      </c>
      <c r="E29" s="110"/>
      <c r="F29" s="4" t="s">
        <v>5</v>
      </c>
      <c r="G29" s="4" t="s">
        <v>6</v>
      </c>
      <c r="H29" s="4" t="s">
        <v>7</v>
      </c>
      <c r="I29" s="21" t="s">
        <v>8</v>
      </c>
    </row>
    <row r="30" spans="1:9" ht="20.25" customHeight="1" x14ac:dyDescent="0.15">
      <c r="A30" s="9" t="s">
        <v>29</v>
      </c>
      <c r="B30" s="111" t="s">
        <v>20</v>
      </c>
      <c r="C30" s="112"/>
      <c r="D30" s="112"/>
      <c r="E30" s="112"/>
      <c r="F30" s="112"/>
      <c r="G30" s="112"/>
      <c r="H30" s="125"/>
      <c r="I30" s="24"/>
    </row>
    <row r="31" spans="1:9" ht="20.25" customHeight="1" x14ac:dyDescent="0.15">
      <c r="A31" s="15" t="s">
        <v>64</v>
      </c>
      <c r="B31" s="14" t="s">
        <v>21</v>
      </c>
      <c r="C31" s="57" t="s">
        <v>83</v>
      </c>
      <c r="D31" s="123">
        <v>6</v>
      </c>
      <c r="E31" s="124"/>
      <c r="F31" s="11" t="s">
        <v>17</v>
      </c>
      <c r="G31" s="34">
        <v>100</v>
      </c>
      <c r="H31" s="6">
        <f>D31*G31</f>
        <v>600</v>
      </c>
      <c r="I31" s="24"/>
    </row>
    <row r="32" spans="1:9" ht="20.25" customHeight="1" x14ac:dyDescent="0.15">
      <c r="A32" s="128" t="s">
        <v>65</v>
      </c>
      <c r="B32" s="126" t="s">
        <v>77</v>
      </c>
      <c r="C32" s="57" t="s">
        <v>200</v>
      </c>
      <c r="D32" s="123">
        <v>1</v>
      </c>
      <c r="E32" s="124"/>
      <c r="F32" s="11" t="s">
        <v>26</v>
      </c>
      <c r="G32" s="73">
        <v>6517</v>
      </c>
      <c r="H32" s="6">
        <f>D32*G32</f>
        <v>6517</v>
      </c>
      <c r="I32" s="24"/>
    </row>
    <row r="33" spans="1:9" ht="20.25" customHeight="1" x14ac:dyDescent="0.15">
      <c r="A33" s="129"/>
      <c r="B33" s="127"/>
      <c r="C33" s="57" t="s">
        <v>201</v>
      </c>
      <c r="D33" s="123">
        <v>4</v>
      </c>
      <c r="E33" s="124"/>
      <c r="F33" s="11" t="s">
        <v>26</v>
      </c>
      <c r="G33" s="73">
        <v>7387</v>
      </c>
      <c r="H33" s="6">
        <f>D33*G33</f>
        <v>29548</v>
      </c>
      <c r="I33" s="24"/>
    </row>
    <row r="34" spans="1:9" ht="20.25" customHeight="1" x14ac:dyDescent="0.15">
      <c r="A34" s="15" t="s">
        <v>185</v>
      </c>
      <c r="B34" s="14" t="s">
        <v>81</v>
      </c>
      <c r="C34" s="62" t="s">
        <v>80</v>
      </c>
      <c r="D34" s="123">
        <v>6</v>
      </c>
      <c r="E34" s="124"/>
      <c r="F34" s="11" t="s">
        <v>79</v>
      </c>
      <c r="G34" s="34">
        <v>1250</v>
      </c>
      <c r="H34" s="6">
        <f>D34*G34</f>
        <v>7500</v>
      </c>
      <c r="I34" s="10"/>
    </row>
    <row r="35" spans="1:9" ht="20.25" customHeight="1" thickBot="1" x14ac:dyDescent="0.2">
      <c r="A35" s="116" t="s">
        <v>53</v>
      </c>
      <c r="B35" s="117"/>
      <c r="C35" s="117"/>
      <c r="D35" s="117"/>
      <c r="E35" s="117"/>
      <c r="F35" s="117"/>
      <c r="G35" s="118"/>
      <c r="H35" s="7">
        <f>SUM(H31:H34)</f>
        <v>44165</v>
      </c>
      <c r="I35" s="24"/>
    </row>
    <row r="36" spans="1:9" ht="20.25" customHeight="1" thickBot="1" x14ac:dyDescent="0.2">
      <c r="A36" s="17" t="s">
        <v>1</v>
      </c>
      <c r="B36" s="18" t="s">
        <v>2</v>
      </c>
      <c r="C36" s="18" t="s">
        <v>57</v>
      </c>
      <c r="D36" s="55" t="s">
        <v>32</v>
      </c>
      <c r="E36" s="56" t="s">
        <v>33</v>
      </c>
      <c r="F36" s="18" t="s">
        <v>5</v>
      </c>
      <c r="G36" s="18" t="s">
        <v>6</v>
      </c>
      <c r="H36" s="18" t="s">
        <v>7</v>
      </c>
      <c r="I36" s="25" t="s">
        <v>8</v>
      </c>
    </row>
    <row r="37" spans="1:9" ht="20.25" customHeight="1" x14ac:dyDescent="0.15">
      <c r="A37" s="9" t="s">
        <v>19</v>
      </c>
      <c r="B37" s="119" t="s">
        <v>31</v>
      </c>
      <c r="C37" s="119"/>
      <c r="D37" s="119"/>
      <c r="E37" s="119"/>
      <c r="F37" s="119"/>
      <c r="G37" s="119"/>
      <c r="H37" s="119"/>
      <c r="I37" s="120"/>
    </row>
    <row r="38" spans="1:9" ht="20.25" customHeight="1" x14ac:dyDescent="0.15">
      <c r="A38" s="90"/>
      <c r="B38" s="16"/>
      <c r="C38" s="91" t="s">
        <v>189</v>
      </c>
      <c r="D38" s="29">
        <v>1</v>
      </c>
      <c r="E38" s="29">
        <v>5</v>
      </c>
      <c r="F38" s="11" t="s">
        <v>15</v>
      </c>
      <c r="G38" s="33">
        <v>2600</v>
      </c>
      <c r="H38" s="6">
        <f>D38*E38*G38</f>
        <v>13000</v>
      </c>
      <c r="I38" s="19" t="s">
        <v>193</v>
      </c>
    </row>
    <row r="39" spans="1:9" ht="20.25" customHeight="1" x14ac:dyDescent="0.15">
      <c r="A39" s="90"/>
      <c r="B39" s="16"/>
      <c r="C39" s="91" t="s">
        <v>203</v>
      </c>
      <c r="D39" s="29">
        <v>1</v>
      </c>
      <c r="E39" s="29">
        <v>4.5</v>
      </c>
      <c r="F39" s="11" t="s">
        <v>190</v>
      </c>
      <c r="G39" s="33">
        <v>600</v>
      </c>
      <c r="H39" s="6">
        <f>D39*E39*G39</f>
        <v>2700</v>
      </c>
      <c r="I39" s="19"/>
    </row>
    <row r="40" spans="1:9" ht="20.25" customHeight="1" x14ac:dyDescent="0.15">
      <c r="A40" s="121" t="s">
        <v>53</v>
      </c>
      <c r="B40" s="121"/>
      <c r="C40" s="121"/>
      <c r="D40" s="121"/>
      <c r="E40" s="121"/>
      <c r="F40" s="121"/>
      <c r="G40" s="121"/>
      <c r="H40" s="7">
        <f>SUM(H38:H39)</f>
        <v>15700</v>
      </c>
      <c r="I40" s="20"/>
    </row>
    <row r="41" spans="1:9" ht="20.25" customHeight="1" thickBot="1" x14ac:dyDescent="0.2">
      <c r="A41" s="41" t="s">
        <v>54</v>
      </c>
      <c r="B41" s="42"/>
      <c r="C41" s="42"/>
      <c r="D41" s="43"/>
      <c r="E41" s="43"/>
      <c r="F41" s="42"/>
      <c r="G41" s="44"/>
      <c r="H41" s="45">
        <f>H28+H17+H22+H35+H40</f>
        <v>179523.39799999999</v>
      </c>
      <c r="I41" s="46"/>
    </row>
    <row r="42" spans="1:9" ht="20.25" customHeight="1" x14ac:dyDescent="0.15">
      <c r="A42" s="3" t="s">
        <v>1</v>
      </c>
      <c r="B42" s="4" t="s">
        <v>2</v>
      </c>
      <c r="C42" s="4" t="s">
        <v>57</v>
      </c>
      <c r="D42" s="109" t="s">
        <v>3</v>
      </c>
      <c r="E42" s="110"/>
      <c r="F42" s="4" t="s">
        <v>5</v>
      </c>
      <c r="G42" s="4" t="s">
        <v>6</v>
      </c>
      <c r="H42" s="4" t="s">
        <v>7</v>
      </c>
      <c r="I42" s="21" t="s">
        <v>8</v>
      </c>
    </row>
    <row r="43" spans="1:9" ht="20.25" customHeight="1" x14ac:dyDescent="0.15">
      <c r="A43" s="9" t="s">
        <v>22</v>
      </c>
      <c r="B43" s="111" t="s">
        <v>78</v>
      </c>
      <c r="C43" s="112"/>
      <c r="D43" s="112"/>
      <c r="E43" s="112"/>
      <c r="F43" s="112"/>
      <c r="G43" s="112"/>
      <c r="H43" s="112"/>
      <c r="I43" s="113"/>
    </row>
    <row r="44" spans="1:9" ht="20.25" customHeight="1" x14ac:dyDescent="0.15">
      <c r="A44" s="5" t="s">
        <v>66</v>
      </c>
      <c r="B44" s="10" t="s">
        <v>191</v>
      </c>
      <c r="C44" s="10"/>
      <c r="D44" s="114">
        <f>H41</f>
        <v>179523.39799999999</v>
      </c>
      <c r="E44" s="115"/>
      <c r="F44" s="11" t="s">
        <v>105</v>
      </c>
      <c r="G44" s="37">
        <v>0.1</v>
      </c>
      <c r="H44" s="6">
        <f>D44*G44</f>
        <v>17952.339799999998</v>
      </c>
      <c r="I44" s="22"/>
    </row>
    <row r="45" spans="1:9" ht="20.25" customHeight="1" thickBot="1" x14ac:dyDescent="0.2">
      <c r="A45" s="102" t="s">
        <v>53</v>
      </c>
      <c r="B45" s="103"/>
      <c r="C45" s="103"/>
      <c r="D45" s="122"/>
      <c r="E45" s="122"/>
      <c r="F45" s="103"/>
      <c r="G45" s="104"/>
      <c r="H45" s="47">
        <f>SUM(H44:H44)</f>
        <v>17952.339799999998</v>
      </c>
      <c r="I45" s="48"/>
    </row>
    <row r="46" spans="1:9" ht="20.25" customHeight="1" x14ac:dyDescent="0.15">
      <c r="A46" s="3" t="s">
        <v>1</v>
      </c>
      <c r="B46" s="4" t="s">
        <v>2</v>
      </c>
      <c r="C46" s="4" t="s">
        <v>57</v>
      </c>
      <c r="D46" s="54" t="s">
        <v>16</v>
      </c>
      <c r="E46" s="54" t="s">
        <v>12</v>
      </c>
      <c r="F46" s="4" t="s">
        <v>5</v>
      </c>
      <c r="G46" s="4" t="s">
        <v>6</v>
      </c>
      <c r="H46" s="4" t="s">
        <v>7</v>
      </c>
      <c r="I46" s="21" t="s">
        <v>8</v>
      </c>
    </row>
    <row r="47" spans="1:9" ht="20.25" customHeight="1" x14ac:dyDescent="0.15">
      <c r="A47" s="9" t="s">
        <v>23</v>
      </c>
      <c r="B47" s="111" t="s">
        <v>24</v>
      </c>
      <c r="C47" s="112"/>
      <c r="D47" s="112"/>
      <c r="E47" s="112"/>
      <c r="F47" s="112"/>
      <c r="G47" s="112"/>
      <c r="H47" s="112"/>
      <c r="I47" s="113"/>
    </row>
    <row r="48" spans="1:9" ht="20.25" customHeight="1" x14ac:dyDescent="0.15">
      <c r="A48" s="5" t="s">
        <v>67</v>
      </c>
      <c r="B48" s="10" t="s">
        <v>25</v>
      </c>
      <c r="C48" s="10" t="s">
        <v>184</v>
      </c>
      <c r="D48" s="29">
        <v>1</v>
      </c>
      <c r="E48" s="29">
        <v>1</v>
      </c>
      <c r="F48" s="11" t="s">
        <v>15</v>
      </c>
      <c r="G48" s="37">
        <v>400</v>
      </c>
      <c r="H48" s="6">
        <f>D48*E48*G48</f>
        <v>400</v>
      </c>
      <c r="I48" s="22" t="s">
        <v>89</v>
      </c>
    </row>
    <row r="49" spans="1:9" ht="20.25" customHeight="1" thickBot="1" x14ac:dyDescent="0.2">
      <c r="A49" s="102" t="s">
        <v>53</v>
      </c>
      <c r="B49" s="103"/>
      <c r="C49" s="103"/>
      <c r="D49" s="103"/>
      <c r="E49" s="103"/>
      <c r="F49" s="103"/>
      <c r="G49" s="104"/>
      <c r="H49" s="47">
        <f>SUM(H48:H48)</f>
        <v>400</v>
      </c>
      <c r="I49" s="49"/>
    </row>
    <row r="50" spans="1:9" ht="20.25" customHeight="1" x14ac:dyDescent="0.15">
      <c r="A50" s="3" t="s">
        <v>1</v>
      </c>
      <c r="B50" s="4" t="s">
        <v>2</v>
      </c>
      <c r="C50" s="4" t="s">
        <v>57</v>
      </c>
      <c r="D50" s="109" t="s">
        <v>16</v>
      </c>
      <c r="E50" s="110"/>
      <c r="F50" s="4" t="s">
        <v>5</v>
      </c>
      <c r="G50" s="4" t="s">
        <v>6</v>
      </c>
      <c r="H50" s="4" t="s">
        <v>7</v>
      </c>
      <c r="I50" s="21" t="s">
        <v>8</v>
      </c>
    </row>
    <row r="51" spans="1:9" ht="20.25" customHeight="1" x14ac:dyDescent="0.15">
      <c r="A51" s="9" t="s">
        <v>34</v>
      </c>
      <c r="B51" s="111" t="s">
        <v>27</v>
      </c>
      <c r="C51" s="112"/>
      <c r="D51" s="112"/>
      <c r="E51" s="112"/>
      <c r="F51" s="112"/>
      <c r="G51" s="112"/>
      <c r="H51" s="112"/>
      <c r="I51" s="113"/>
    </row>
    <row r="52" spans="1:9" ht="20.25" customHeight="1" x14ac:dyDescent="0.15">
      <c r="A52" s="5" t="s">
        <v>76</v>
      </c>
      <c r="B52" s="14" t="s">
        <v>92</v>
      </c>
      <c r="C52" s="14" t="s">
        <v>183</v>
      </c>
      <c r="D52" s="29">
        <v>1</v>
      </c>
      <c r="E52" s="29">
        <v>2</v>
      </c>
      <c r="F52" s="11" t="s">
        <v>38</v>
      </c>
      <c r="G52" s="73">
        <v>314.5</v>
      </c>
      <c r="H52" s="6">
        <f>D52*E52*G52</f>
        <v>629</v>
      </c>
      <c r="I52" s="22"/>
    </row>
    <row r="53" spans="1:9" ht="20.25" customHeight="1" x14ac:dyDescent="0.15">
      <c r="A53" s="5" t="s">
        <v>74</v>
      </c>
      <c r="B53" s="58" t="s">
        <v>75</v>
      </c>
      <c r="C53" s="76" t="s">
        <v>93</v>
      </c>
      <c r="D53" s="29">
        <v>6</v>
      </c>
      <c r="E53" s="29">
        <v>1</v>
      </c>
      <c r="F53" s="11" t="s">
        <v>38</v>
      </c>
      <c r="G53" s="73">
        <v>38128.332999999999</v>
      </c>
      <c r="H53" s="6">
        <f>D53*E53*G53</f>
        <v>228769.99799999999</v>
      </c>
      <c r="I53" s="22"/>
    </row>
    <row r="54" spans="1:9" ht="20.25" customHeight="1" thickBot="1" x14ac:dyDescent="0.2">
      <c r="A54" s="102" t="s">
        <v>53</v>
      </c>
      <c r="B54" s="103"/>
      <c r="C54" s="103"/>
      <c r="D54" s="103"/>
      <c r="E54" s="103"/>
      <c r="F54" s="103"/>
      <c r="G54" s="104"/>
      <c r="H54" s="47">
        <f>SUM(H52:H53)</f>
        <v>229398.99799999999</v>
      </c>
      <c r="I54" s="49"/>
    </row>
    <row r="55" spans="1:9" ht="20.25" customHeight="1" x14ac:dyDescent="0.15">
      <c r="A55" s="3" t="s">
        <v>1</v>
      </c>
      <c r="B55" s="4" t="s">
        <v>2</v>
      </c>
      <c r="C55" s="4" t="s">
        <v>57</v>
      </c>
      <c r="D55" s="109" t="s">
        <v>3</v>
      </c>
      <c r="E55" s="110"/>
      <c r="F55" s="4" t="s">
        <v>5</v>
      </c>
      <c r="G55" s="4" t="s">
        <v>6</v>
      </c>
      <c r="H55" s="4" t="s">
        <v>7</v>
      </c>
      <c r="I55" s="21" t="s">
        <v>8</v>
      </c>
    </row>
    <row r="56" spans="1:9" ht="20.25" customHeight="1" x14ac:dyDescent="0.15">
      <c r="A56" s="9" t="s">
        <v>86</v>
      </c>
      <c r="B56" s="111" t="s">
        <v>37</v>
      </c>
      <c r="C56" s="112"/>
      <c r="D56" s="112"/>
      <c r="E56" s="112"/>
      <c r="F56" s="112"/>
      <c r="G56" s="112"/>
      <c r="H56" s="112"/>
      <c r="I56" s="113"/>
    </row>
    <row r="57" spans="1:9" ht="20.25" customHeight="1" x14ac:dyDescent="0.15">
      <c r="A57" s="5" t="s">
        <v>87</v>
      </c>
      <c r="B57" s="10" t="s">
        <v>106</v>
      </c>
      <c r="C57" s="10"/>
      <c r="D57" s="114">
        <f>H41+H45+H49+H54</f>
        <v>427274.73579999997</v>
      </c>
      <c r="E57" s="115"/>
      <c r="F57" s="11"/>
      <c r="G57" s="74">
        <v>0.06</v>
      </c>
      <c r="H57" s="6">
        <f>D57*G57</f>
        <v>25636.484147999996</v>
      </c>
      <c r="I57" s="22"/>
    </row>
    <row r="58" spans="1:9" ht="20.25" customHeight="1" x14ac:dyDescent="0.15">
      <c r="A58" s="102" t="s">
        <v>53</v>
      </c>
      <c r="B58" s="103"/>
      <c r="C58" s="103"/>
      <c r="D58" s="103"/>
      <c r="E58" s="103"/>
      <c r="F58" s="103"/>
      <c r="G58" s="104"/>
      <c r="H58" s="47">
        <f>SUM(H56:H57)</f>
        <v>25636.484147999996</v>
      </c>
      <c r="I58" s="49"/>
    </row>
    <row r="59" spans="1:9" ht="20.25" customHeight="1" x14ac:dyDescent="0.15">
      <c r="A59" s="38" t="s">
        <v>55</v>
      </c>
      <c r="B59" s="39"/>
      <c r="C59" s="39"/>
      <c r="D59" s="39"/>
      <c r="E59" s="39"/>
      <c r="F59" s="39"/>
      <c r="G59" s="40"/>
      <c r="H59" s="101">
        <f>H41+H45+H49+H54+H58</f>
        <v>452911.21994799998</v>
      </c>
      <c r="I59" s="61"/>
    </row>
    <row r="60" spans="1:9" ht="20.25" customHeight="1" thickBot="1" x14ac:dyDescent="0.2">
      <c r="A60" s="105" t="s">
        <v>84</v>
      </c>
      <c r="B60" s="106"/>
      <c r="C60" s="106"/>
      <c r="D60" s="106"/>
      <c r="E60" s="106"/>
      <c r="F60" s="106"/>
      <c r="G60" s="107"/>
      <c r="H60" s="107"/>
      <c r="I60" s="108"/>
    </row>
  </sheetData>
  <mergeCells count="44">
    <mergeCell ref="A12:A16"/>
    <mergeCell ref="A17:G17"/>
    <mergeCell ref="A28:G28"/>
    <mergeCell ref="D29:E29"/>
    <mergeCell ref="B30:H30"/>
    <mergeCell ref="B26:B27"/>
    <mergeCell ref="A26:A27"/>
    <mergeCell ref="A5:I5"/>
    <mergeCell ref="B6:I6"/>
    <mergeCell ref="A7:F7"/>
    <mergeCell ref="G7:I7"/>
    <mergeCell ref="B9:H9"/>
    <mergeCell ref="H4:I4"/>
    <mergeCell ref="A1:I1"/>
    <mergeCell ref="D2:E2"/>
    <mergeCell ref="H2:I2"/>
    <mergeCell ref="D3:E3"/>
    <mergeCell ref="H3:I3"/>
    <mergeCell ref="D34:E34"/>
    <mergeCell ref="B19:H19"/>
    <mergeCell ref="A22:G22"/>
    <mergeCell ref="B24:H24"/>
    <mergeCell ref="D31:E31"/>
    <mergeCell ref="D32:E32"/>
    <mergeCell ref="D33:E33"/>
    <mergeCell ref="B32:B33"/>
    <mergeCell ref="A32:A33"/>
    <mergeCell ref="A54:G54"/>
    <mergeCell ref="A35:G35"/>
    <mergeCell ref="B37:I37"/>
    <mergeCell ref="A40:G40"/>
    <mergeCell ref="D42:E42"/>
    <mergeCell ref="B43:I43"/>
    <mergeCell ref="D44:E44"/>
    <mergeCell ref="A45:G45"/>
    <mergeCell ref="B47:I47"/>
    <mergeCell ref="A49:G49"/>
    <mergeCell ref="D50:E50"/>
    <mergeCell ref="B51:I51"/>
    <mergeCell ref="A58:G58"/>
    <mergeCell ref="A60:I60"/>
    <mergeCell ref="D55:E55"/>
    <mergeCell ref="B56:I56"/>
    <mergeCell ref="D57:E57"/>
  </mergeCells>
  <phoneticPr fontId="21" type="noConversion"/>
  <dataValidations count="1">
    <dataValidation type="list" allowBlank="1" showInputMessage="1" showErrorMessage="1" sqref="B3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I17" sqref="I17"/>
    </sheetView>
  </sheetViews>
  <sheetFormatPr defaultRowHeight="13.5" x14ac:dyDescent="0.15"/>
  <cols>
    <col min="1" max="1" width="7.125" customWidth="1"/>
    <col min="2" max="2" width="12.25" bestFit="1" customWidth="1"/>
    <col min="3" max="3" width="8.875" customWidth="1"/>
    <col min="4" max="4" width="10.875" customWidth="1"/>
    <col min="7" max="7" width="11.375" bestFit="1" customWidth="1"/>
  </cols>
  <sheetData>
    <row r="1" spans="1:9" s="77" customFormat="1" ht="20.100000000000001" customHeight="1" x14ac:dyDescent="0.15">
      <c r="A1" s="79" t="s">
        <v>113</v>
      </c>
      <c r="B1" s="79" t="s">
        <v>110</v>
      </c>
      <c r="C1" s="79" t="s">
        <v>114</v>
      </c>
      <c r="D1" s="79" t="s">
        <v>115</v>
      </c>
      <c r="E1" s="79" t="s">
        <v>116</v>
      </c>
      <c r="F1" s="79" t="s">
        <v>117</v>
      </c>
      <c r="G1" s="79" t="s">
        <v>111</v>
      </c>
      <c r="H1" s="79" t="s">
        <v>118</v>
      </c>
      <c r="I1" s="79" t="s">
        <v>112</v>
      </c>
    </row>
    <row r="2" spans="1:9" s="78" customFormat="1" ht="20.100000000000001" customHeight="1" x14ac:dyDescent="0.15">
      <c r="A2" s="151">
        <v>1</v>
      </c>
      <c r="B2" s="150" t="s">
        <v>159</v>
      </c>
      <c r="C2" s="84" t="s">
        <v>161</v>
      </c>
      <c r="D2" s="84" t="s">
        <v>162</v>
      </c>
      <c r="E2" s="83">
        <v>43212</v>
      </c>
      <c r="F2" s="151" t="s">
        <v>164</v>
      </c>
      <c r="G2" s="150">
        <v>30900</v>
      </c>
      <c r="H2" s="150">
        <v>5727</v>
      </c>
      <c r="I2" s="152">
        <v>39624</v>
      </c>
    </row>
    <row r="3" spans="1:9" s="78" customFormat="1" ht="20.100000000000001" customHeight="1" x14ac:dyDescent="0.15">
      <c r="A3" s="151"/>
      <c r="B3" s="150"/>
      <c r="C3" s="84" t="s">
        <v>160</v>
      </c>
      <c r="D3" s="82" t="s">
        <v>163</v>
      </c>
      <c r="E3" s="83">
        <v>43216</v>
      </c>
      <c r="F3" s="151"/>
      <c r="G3" s="150"/>
      <c r="H3" s="150"/>
      <c r="I3" s="152"/>
    </row>
    <row r="4" spans="1:9" s="78" customFormat="1" ht="20.100000000000001" customHeight="1" x14ac:dyDescent="0.15">
      <c r="A4" s="151">
        <v>2</v>
      </c>
      <c r="B4" s="150" t="s">
        <v>154</v>
      </c>
      <c r="C4" s="84" t="s">
        <v>161</v>
      </c>
      <c r="D4" s="84" t="s">
        <v>162</v>
      </c>
      <c r="E4" s="83">
        <v>43212</v>
      </c>
      <c r="F4" s="151" t="s">
        <v>164</v>
      </c>
      <c r="G4" s="150">
        <v>30900</v>
      </c>
      <c r="H4" s="150">
        <v>5727</v>
      </c>
      <c r="I4" s="152">
        <v>39624</v>
      </c>
    </row>
    <row r="5" spans="1:9" s="78" customFormat="1" ht="20.100000000000001" customHeight="1" x14ac:dyDescent="0.15">
      <c r="A5" s="151"/>
      <c r="B5" s="150"/>
      <c r="C5" s="84" t="s">
        <v>160</v>
      </c>
      <c r="D5" s="82" t="s">
        <v>163</v>
      </c>
      <c r="E5" s="83">
        <v>43216</v>
      </c>
      <c r="F5" s="151"/>
      <c r="G5" s="150"/>
      <c r="H5" s="150"/>
      <c r="I5" s="152"/>
    </row>
    <row r="6" spans="1:9" s="78" customFormat="1" ht="20.100000000000001" customHeight="1" x14ac:dyDescent="0.15">
      <c r="A6" s="151">
        <v>3</v>
      </c>
      <c r="B6" s="150" t="s">
        <v>155</v>
      </c>
      <c r="C6" s="84" t="s">
        <v>161</v>
      </c>
      <c r="D6" s="84" t="s">
        <v>162</v>
      </c>
      <c r="E6" s="83">
        <v>43212</v>
      </c>
      <c r="F6" s="151" t="s">
        <v>164</v>
      </c>
      <c r="G6" s="150">
        <v>30900</v>
      </c>
      <c r="H6" s="150">
        <v>5727</v>
      </c>
      <c r="I6" s="152">
        <v>39624</v>
      </c>
    </row>
    <row r="7" spans="1:9" s="78" customFormat="1" ht="20.100000000000001" customHeight="1" x14ac:dyDescent="0.15">
      <c r="A7" s="151"/>
      <c r="B7" s="150"/>
      <c r="C7" s="84" t="s">
        <v>160</v>
      </c>
      <c r="D7" s="82" t="s">
        <v>163</v>
      </c>
      <c r="E7" s="83">
        <v>43216</v>
      </c>
      <c r="F7" s="151"/>
      <c r="G7" s="150"/>
      <c r="H7" s="150"/>
      <c r="I7" s="152"/>
    </row>
    <row r="8" spans="1:9" s="78" customFormat="1" ht="20.100000000000001" customHeight="1" x14ac:dyDescent="0.15">
      <c r="A8" s="151">
        <v>4</v>
      </c>
      <c r="B8" s="150" t="s">
        <v>156</v>
      </c>
      <c r="C8" s="84" t="s">
        <v>174</v>
      </c>
      <c r="D8" s="84" t="s">
        <v>162</v>
      </c>
      <c r="E8" s="83">
        <v>43212</v>
      </c>
      <c r="F8" s="151" t="s">
        <v>164</v>
      </c>
      <c r="G8" s="150">
        <v>30900</v>
      </c>
      <c r="H8" s="150">
        <v>5727</v>
      </c>
      <c r="I8" s="152">
        <v>39624</v>
      </c>
    </row>
    <row r="9" spans="1:9" s="78" customFormat="1" ht="20.100000000000001" customHeight="1" x14ac:dyDescent="0.15">
      <c r="A9" s="151"/>
      <c r="B9" s="150"/>
      <c r="C9" s="84" t="s">
        <v>175</v>
      </c>
      <c r="D9" s="82" t="s">
        <v>163</v>
      </c>
      <c r="E9" s="83">
        <v>43216</v>
      </c>
      <c r="F9" s="151"/>
      <c r="G9" s="150"/>
      <c r="H9" s="150"/>
      <c r="I9" s="152"/>
    </row>
    <row r="10" spans="1:9" s="78" customFormat="1" ht="20.100000000000001" customHeight="1" x14ac:dyDescent="0.15">
      <c r="A10" s="151">
        <v>5</v>
      </c>
      <c r="B10" s="150" t="s">
        <v>157</v>
      </c>
      <c r="C10" s="84" t="s">
        <v>173</v>
      </c>
      <c r="D10" s="82" t="s">
        <v>165</v>
      </c>
      <c r="E10" s="83">
        <v>43212</v>
      </c>
      <c r="F10" s="151" t="s">
        <v>164</v>
      </c>
      <c r="G10" s="153">
        <v>32350</v>
      </c>
      <c r="H10" s="153">
        <v>4325</v>
      </c>
      <c r="I10" s="152">
        <v>37766</v>
      </c>
    </row>
    <row r="11" spans="1:9" s="78" customFormat="1" ht="20.100000000000001" customHeight="1" x14ac:dyDescent="0.15">
      <c r="A11" s="151"/>
      <c r="B11" s="150"/>
      <c r="C11" s="84" t="s">
        <v>172</v>
      </c>
      <c r="D11" s="82" t="s">
        <v>166</v>
      </c>
      <c r="E11" s="83">
        <v>43216</v>
      </c>
      <c r="F11" s="151"/>
      <c r="G11" s="154"/>
      <c r="H11" s="154"/>
      <c r="I11" s="152"/>
    </row>
    <row r="12" spans="1:9" s="78" customFormat="1" ht="20.100000000000001" customHeight="1" x14ac:dyDescent="0.15">
      <c r="A12" s="151">
        <v>6</v>
      </c>
      <c r="B12" s="157" t="s">
        <v>158</v>
      </c>
      <c r="C12" s="85" t="s">
        <v>167</v>
      </c>
      <c r="D12" s="82" t="s">
        <v>168</v>
      </c>
      <c r="E12" s="83">
        <v>43212</v>
      </c>
      <c r="F12" s="151" t="s">
        <v>164</v>
      </c>
      <c r="G12" s="155">
        <v>21960</v>
      </c>
      <c r="H12" s="155">
        <v>5130</v>
      </c>
      <c r="I12" s="152">
        <v>32508</v>
      </c>
    </row>
    <row r="13" spans="1:9" s="78" customFormat="1" ht="20.100000000000001" customHeight="1" x14ac:dyDescent="0.15">
      <c r="A13" s="151"/>
      <c r="B13" s="157"/>
      <c r="C13" s="82" t="s">
        <v>171</v>
      </c>
      <c r="D13" s="82" t="s">
        <v>169</v>
      </c>
      <c r="E13" s="83">
        <v>43225</v>
      </c>
      <c r="F13" s="151"/>
      <c r="G13" s="156"/>
      <c r="H13" s="156"/>
      <c r="I13" s="152"/>
    </row>
    <row r="14" spans="1:9" s="78" customFormat="1" ht="20.100000000000001" customHeight="1" x14ac:dyDescent="0.15">
      <c r="A14" s="151">
        <v>7</v>
      </c>
      <c r="B14" s="157" t="s">
        <v>170</v>
      </c>
      <c r="C14" s="82" t="s">
        <v>179</v>
      </c>
      <c r="D14" s="82" t="s">
        <v>177</v>
      </c>
      <c r="E14" s="83">
        <v>43212</v>
      </c>
      <c r="F14" s="158" t="s">
        <v>176</v>
      </c>
      <c r="G14" s="85">
        <v>314.5</v>
      </c>
      <c r="H14" s="85">
        <v>0</v>
      </c>
      <c r="I14" s="82">
        <f>G14+H14</f>
        <v>314.5</v>
      </c>
    </row>
    <row r="15" spans="1:9" s="78" customFormat="1" ht="20.100000000000001" customHeight="1" x14ac:dyDescent="0.15">
      <c r="A15" s="151"/>
      <c r="B15" s="157"/>
      <c r="C15" s="82" t="s">
        <v>180</v>
      </c>
      <c r="D15" s="82" t="s">
        <v>178</v>
      </c>
      <c r="E15" s="83">
        <v>43216</v>
      </c>
      <c r="F15" s="159"/>
      <c r="G15" s="85">
        <v>314.5</v>
      </c>
      <c r="H15" s="82">
        <v>0</v>
      </c>
      <c r="I15" s="82">
        <f>G15+H15</f>
        <v>314.5</v>
      </c>
    </row>
    <row r="16" spans="1:9" s="77" customFormat="1" ht="20.100000000000001" customHeight="1" x14ac:dyDescent="0.15">
      <c r="I16" s="78">
        <f>SUM(I2:I15)</f>
        <v>229399</v>
      </c>
    </row>
    <row r="17" s="77" customFormat="1" ht="20.100000000000001" customHeight="1" x14ac:dyDescent="0.15"/>
    <row r="18" s="77" customFormat="1" ht="20.100000000000001" customHeight="1" x14ac:dyDescent="0.15"/>
    <row r="19" s="77" customFormat="1" ht="20.100000000000001" customHeight="1" x14ac:dyDescent="0.15"/>
    <row r="20" s="77" customFormat="1" ht="20.100000000000001" customHeight="1" x14ac:dyDescent="0.15"/>
    <row r="21" s="77" customFormat="1" ht="20.100000000000001" customHeight="1" x14ac:dyDescent="0.15"/>
    <row r="22" s="77" customFormat="1" ht="20.100000000000001" customHeight="1" x14ac:dyDescent="0.15"/>
    <row r="23" s="77" customFormat="1" ht="20.100000000000001" customHeight="1" x14ac:dyDescent="0.15"/>
    <row r="24" s="77" customFormat="1" ht="20.100000000000001" customHeight="1" x14ac:dyDescent="0.15"/>
    <row r="25" s="77" customFormat="1" ht="20.100000000000001" customHeight="1" x14ac:dyDescent="0.15"/>
    <row r="26" s="77" customFormat="1" ht="20.100000000000001" customHeight="1" x14ac:dyDescent="0.15"/>
    <row r="27" s="77" customFormat="1" ht="20.100000000000001" customHeight="1" x14ac:dyDescent="0.15"/>
    <row r="28" s="77" customFormat="1" ht="20.100000000000001" customHeight="1" x14ac:dyDescent="0.15"/>
    <row r="29" s="77" customFormat="1" ht="20.100000000000001" customHeight="1" x14ac:dyDescent="0.15"/>
    <row r="30" s="77" customFormat="1" ht="20.100000000000001" customHeight="1" x14ac:dyDescent="0.15"/>
    <row r="31" s="77" customFormat="1" ht="20.100000000000001" customHeight="1" x14ac:dyDescent="0.15"/>
    <row r="32" s="77" customFormat="1" ht="20.100000000000001" customHeight="1" x14ac:dyDescent="0.15"/>
    <row r="33" s="77" customFormat="1" ht="20.100000000000001" customHeight="1" x14ac:dyDescent="0.15"/>
    <row r="34" s="77" customFormat="1" ht="20.100000000000001" customHeight="1" x14ac:dyDescent="0.15"/>
    <row r="35" s="77" customFormat="1" ht="20.100000000000001" customHeight="1" x14ac:dyDescent="0.15"/>
    <row r="36" s="77" customFormat="1" ht="20.100000000000001" customHeight="1" x14ac:dyDescent="0.15"/>
    <row r="37" s="77" customFormat="1" ht="20.100000000000001" customHeight="1" x14ac:dyDescent="0.15"/>
    <row r="38" s="77" customFormat="1" ht="20.100000000000001" customHeight="1" x14ac:dyDescent="0.15"/>
    <row r="39" s="77" customFormat="1" ht="20.100000000000001" customHeight="1" x14ac:dyDescent="0.15"/>
    <row r="40" s="77" customFormat="1" ht="20.100000000000001" customHeight="1" x14ac:dyDescent="0.15"/>
    <row r="41" s="77" customFormat="1" ht="20.100000000000001" customHeight="1" x14ac:dyDescent="0.15"/>
    <row r="42" s="77" customFormat="1" ht="20.100000000000001" customHeight="1" x14ac:dyDescent="0.15"/>
    <row r="43" s="77" customFormat="1" ht="20.100000000000001" customHeight="1" x14ac:dyDescent="0.15"/>
    <row r="44" s="77" customFormat="1" ht="20.100000000000001" customHeight="1" x14ac:dyDescent="0.15"/>
    <row r="45" s="77" customFormat="1" ht="20.100000000000001" customHeight="1" x14ac:dyDescent="0.15"/>
    <row r="46" s="77" customFormat="1" ht="20.100000000000001" customHeight="1" x14ac:dyDescent="0.15"/>
    <row r="47" s="77" customFormat="1" ht="20.100000000000001" customHeight="1" x14ac:dyDescent="0.15"/>
    <row r="48" s="77" customFormat="1" ht="20.100000000000001" customHeight="1" x14ac:dyDescent="0.15"/>
    <row r="49" s="77" customFormat="1" ht="20.100000000000001" customHeight="1" x14ac:dyDescent="0.15"/>
    <row r="50" s="77" customFormat="1" ht="20.100000000000001" customHeight="1" x14ac:dyDescent="0.15"/>
    <row r="51" s="77" customFormat="1" ht="20.100000000000001" customHeight="1" x14ac:dyDescent="0.15"/>
    <row r="52" s="77" customFormat="1" ht="20.100000000000001" customHeight="1" x14ac:dyDescent="0.15"/>
    <row r="53" s="77" customFormat="1" ht="20.100000000000001" customHeight="1" x14ac:dyDescent="0.15"/>
    <row r="54" s="77" customFormat="1" ht="20.100000000000001" customHeight="1" x14ac:dyDescent="0.15"/>
    <row r="55" s="77" customFormat="1" ht="20.100000000000001" customHeight="1" x14ac:dyDescent="0.15"/>
    <row r="56" s="77" customFormat="1" ht="20.100000000000001" customHeight="1" x14ac:dyDescent="0.15"/>
    <row r="57" s="77" customFormat="1" ht="20.100000000000001" customHeight="1" x14ac:dyDescent="0.15"/>
    <row r="58" s="77" customFormat="1" ht="20.100000000000001" customHeight="1" x14ac:dyDescent="0.15"/>
    <row r="59" s="77" customFormat="1" ht="20.100000000000001" customHeight="1" x14ac:dyDescent="0.15"/>
    <row r="60" s="77" customFormat="1" ht="20.100000000000001" customHeight="1" x14ac:dyDescent="0.15"/>
    <row r="61" s="77" customFormat="1" ht="20.100000000000001" customHeight="1" x14ac:dyDescent="0.15"/>
    <row r="62" s="77" customFormat="1" ht="20.100000000000001" customHeight="1" x14ac:dyDescent="0.15"/>
    <row r="63" s="77" customFormat="1" ht="20.100000000000001" customHeight="1" x14ac:dyDescent="0.15"/>
  </sheetData>
  <mergeCells count="39">
    <mergeCell ref="B14:B15"/>
    <mergeCell ref="F14:F15"/>
    <mergeCell ref="A2:A3"/>
    <mergeCell ref="A4:A5"/>
    <mergeCell ref="A6:A7"/>
    <mergeCell ref="A8:A9"/>
    <mergeCell ref="A10:A11"/>
    <mergeCell ref="A12:A13"/>
    <mergeCell ref="A14:A15"/>
    <mergeCell ref="F10:F11"/>
    <mergeCell ref="F12:F13"/>
    <mergeCell ref="B10:B11"/>
    <mergeCell ref="B12:B13"/>
    <mergeCell ref="B2:B3"/>
    <mergeCell ref="B4:B5"/>
    <mergeCell ref="B6:B7"/>
    <mergeCell ref="I2:I3"/>
    <mergeCell ref="I4:I5"/>
    <mergeCell ref="I6:I7"/>
    <mergeCell ref="I8:I9"/>
    <mergeCell ref="I10:I11"/>
    <mergeCell ref="I12:I13"/>
    <mergeCell ref="G10:G11"/>
    <mergeCell ref="H10:H11"/>
    <mergeCell ref="G12:G13"/>
    <mergeCell ref="H12:H13"/>
    <mergeCell ref="G8:G9"/>
    <mergeCell ref="H8:H9"/>
    <mergeCell ref="B8:B9"/>
    <mergeCell ref="F2:F3"/>
    <mergeCell ref="F4:F5"/>
    <mergeCell ref="F6:F7"/>
    <mergeCell ref="F8:F9"/>
    <mergeCell ref="G2:G3"/>
    <mergeCell ref="H2:H3"/>
    <mergeCell ref="G4:G5"/>
    <mergeCell ref="H4:H5"/>
    <mergeCell ref="G6:G7"/>
    <mergeCell ref="H6:H7"/>
  </mergeCells>
  <phoneticPr fontId="21" type="noConversion"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C2" sqref="C2:C15"/>
    </sheetView>
  </sheetViews>
  <sheetFormatPr defaultRowHeight="13.5" x14ac:dyDescent="0.15"/>
  <cols>
    <col min="1" max="1" width="7" customWidth="1"/>
    <col min="3" max="3" width="11.125" customWidth="1"/>
    <col min="7" max="7" width="33.875" bestFit="1" customWidth="1"/>
  </cols>
  <sheetData>
    <row r="1" spans="1:7" ht="20.100000000000001" customHeight="1" x14ac:dyDescent="0.15">
      <c r="A1" s="80" t="s">
        <v>119</v>
      </c>
      <c r="B1" s="80" t="s">
        <v>120</v>
      </c>
      <c r="C1" s="80" t="s">
        <v>121</v>
      </c>
      <c r="D1" s="80" t="s">
        <v>122</v>
      </c>
      <c r="E1" s="80" t="s">
        <v>123</v>
      </c>
      <c r="F1" s="80" t="s">
        <v>112</v>
      </c>
      <c r="G1" s="80" t="s">
        <v>124</v>
      </c>
    </row>
    <row r="2" spans="1:7" s="78" customFormat="1" ht="20.100000000000001" customHeight="1" x14ac:dyDescent="0.15">
      <c r="A2" s="82"/>
      <c r="B2" s="82" t="s">
        <v>132</v>
      </c>
      <c r="C2" s="81" t="s">
        <v>137</v>
      </c>
      <c r="D2" s="83">
        <v>43212</v>
      </c>
      <c r="E2" s="82" t="s">
        <v>133</v>
      </c>
      <c r="F2" s="82">
        <v>300</v>
      </c>
      <c r="G2" s="82" t="s">
        <v>138</v>
      </c>
    </row>
    <row r="3" spans="1:7" s="78" customFormat="1" ht="20.100000000000001" customHeight="1" x14ac:dyDescent="0.15">
      <c r="A3" s="82"/>
      <c r="B3" s="82" t="s">
        <v>132</v>
      </c>
      <c r="C3" s="81" t="s">
        <v>137</v>
      </c>
      <c r="D3" s="83">
        <v>43217</v>
      </c>
      <c r="E3" s="82" t="s">
        <v>133</v>
      </c>
      <c r="F3" s="92">
        <v>300</v>
      </c>
      <c r="G3" s="82" t="s">
        <v>139</v>
      </c>
    </row>
    <row r="4" spans="1:7" s="78" customFormat="1" ht="20.100000000000001" customHeight="1" x14ac:dyDescent="0.15">
      <c r="A4" s="93"/>
      <c r="B4" s="93" t="s">
        <v>132</v>
      </c>
      <c r="C4" s="94" t="s">
        <v>137</v>
      </c>
      <c r="D4" s="83">
        <v>43181</v>
      </c>
      <c r="E4" s="93" t="s">
        <v>127</v>
      </c>
      <c r="F4" s="93">
        <v>300</v>
      </c>
      <c r="G4" s="93" t="s">
        <v>194</v>
      </c>
    </row>
    <row r="5" spans="1:7" s="78" customFormat="1" ht="20.100000000000001" customHeight="1" x14ac:dyDescent="0.15">
      <c r="A5" s="93"/>
      <c r="B5" s="93" t="s">
        <v>132</v>
      </c>
      <c r="C5" s="94" t="s">
        <v>137</v>
      </c>
      <c r="D5" s="83">
        <v>43181</v>
      </c>
      <c r="E5" s="93" t="s">
        <v>127</v>
      </c>
      <c r="F5" s="93">
        <v>300</v>
      </c>
      <c r="G5" s="93" t="s">
        <v>195</v>
      </c>
    </row>
    <row r="6" spans="1:7" s="78" customFormat="1" ht="20.100000000000001" customHeight="1" x14ac:dyDescent="0.15">
      <c r="A6" s="82"/>
      <c r="B6" s="82" t="s">
        <v>132</v>
      </c>
      <c r="C6" s="81" t="s">
        <v>140</v>
      </c>
      <c r="D6" s="83">
        <v>43212</v>
      </c>
      <c r="E6" s="82" t="s">
        <v>133</v>
      </c>
      <c r="F6" s="92">
        <v>300</v>
      </c>
      <c r="G6" s="82" t="s">
        <v>141</v>
      </c>
    </row>
    <row r="7" spans="1:7" s="78" customFormat="1" ht="20.100000000000001" customHeight="1" x14ac:dyDescent="0.15">
      <c r="A7" s="82"/>
      <c r="B7" s="82" t="s">
        <v>132</v>
      </c>
      <c r="C7" s="81" t="s">
        <v>140</v>
      </c>
      <c r="D7" s="83">
        <v>43217</v>
      </c>
      <c r="E7" s="82" t="s">
        <v>133</v>
      </c>
      <c r="F7" s="92">
        <v>300</v>
      </c>
      <c r="G7" s="81" t="s">
        <v>142</v>
      </c>
    </row>
    <row r="8" spans="1:7" s="78" customFormat="1" ht="20.100000000000001" customHeight="1" x14ac:dyDescent="0.15">
      <c r="A8" s="82"/>
      <c r="B8" s="82" t="s">
        <v>132</v>
      </c>
      <c r="C8" s="82" t="s">
        <v>126</v>
      </c>
      <c r="D8" s="83">
        <v>43212</v>
      </c>
      <c r="E8" s="82" t="s">
        <v>133</v>
      </c>
      <c r="F8" s="92">
        <v>300</v>
      </c>
      <c r="G8" s="82" t="s">
        <v>134</v>
      </c>
    </row>
    <row r="9" spans="1:7" s="78" customFormat="1" ht="20.100000000000001" customHeight="1" x14ac:dyDescent="0.15">
      <c r="A9" s="82"/>
      <c r="B9" s="82" t="s">
        <v>132</v>
      </c>
      <c r="C9" s="82" t="s">
        <v>126</v>
      </c>
      <c r="D9" s="83">
        <v>43217</v>
      </c>
      <c r="E9" s="82" t="s">
        <v>135</v>
      </c>
      <c r="F9" s="92">
        <v>300</v>
      </c>
      <c r="G9" s="82" t="s">
        <v>136</v>
      </c>
    </row>
    <row r="10" spans="1:7" s="78" customFormat="1" ht="20.100000000000001" customHeight="1" x14ac:dyDescent="0.15">
      <c r="A10" s="82"/>
      <c r="B10" s="82" t="s">
        <v>125</v>
      </c>
      <c r="C10" s="82" t="s">
        <v>126</v>
      </c>
      <c r="D10" s="83">
        <v>43212</v>
      </c>
      <c r="E10" s="82" t="s">
        <v>127</v>
      </c>
      <c r="F10" s="92">
        <v>300</v>
      </c>
      <c r="G10" s="82" t="s">
        <v>131</v>
      </c>
    </row>
    <row r="11" spans="1:7" s="78" customFormat="1" ht="20.100000000000001" customHeight="1" x14ac:dyDescent="0.15">
      <c r="A11" s="82"/>
      <c r="B11" s="82" t="s">
        <v>129</v>
      </c>
      <c r="C11" s="82" t="s">
        <v>130</v>
      </c>
      <c r="D11" s="83">
        <v>43217</v>
      </c>
      <c r="E11" s="82" t="s">
        <v>128</v>
      </c>
      <c r="F11" s="92">
        <v>300</v>
      </c>
      <c r="G11" s="82" t="s">
        <v>153</v>
      </c>
    </row>
    <row r="12" spans="1:7" s="96" customFormat="1" ht="20.100000000000001" customHeight="1" x14ac:dyDescent="0.15">
      <c r="A12" s="100"/>
      <c r="B12" s="100" t="s">
        <v>149</v>
      </c>
      <c r="C12" s="100" t="s">
        <v>143</v>
      </c>
      <c r="D12" s="95">
        <v>43212</v>
      </c>
      <c r="E12" s="100" t="s">
        <v>133</v>
      </c>
      <c r="F12" s="100">
        <v>300</v>
      </c>
      <c r="G12" s="100" t="s">
        <v>145</v>
      </c>
    </row>
    <row r="13" spans="1:7" s="96" customFormat="1" ht="20.100000000000001" customHeight="1" x14ac:dyDescent="0.15">
      <c r="A13" s="100"/>
      <c r="B13" s="100" t="s">
        <v>150</v>
      </c>
      <c r="C13" s="100" t="s">
        <v>143</v>
      </c>
      <c r="D13" s="95">
        <v>43217</v>
      </c>
      <c r="E13" s="100" t="s">
        <v>133</v>
      </c>
      <c r="F13" s="100">
        <v>300</v>
      </c>
      <c r="G13" s="100" t="s">
        <v>146</v>
      </c>
    </row>
    <row r="14" spans="1:7" s="78" customFormat="1" ht="20.100000000000001" customHeight="1" x14ac:dyDescent="0.15">
      <c r="A14" s="82"/>
      <c r="B14" s="82" t="s">
        <v>151</v>
      </c>
      <c r="C14" s="82" t="s">
        <v>144</v>
      </c>
      <c r="D14" s="83">
        <v>43212</v>
      </c>
      <c r="E14" s="82" t="s">
        <v>133</v>
      </c>
      <c r="F14" s="92">
        <v>300</v>
      </c>
      <c r="G14" s="82" t="s">
        <v>148</v>
      </c>
    </row>
    <row r="15" spans="1:7" s="78" customFormat="1" ht="20.100000000000001" customHeight="1" x14ac:dyDescent="0.15">
      <c r="A15" s="82"/>
      <c r="B15" s="82" t="s">
        <v>152</v>
      </c>
      <c r="C15" s="82" t="s">
        <v>144</v>
      </c>
      <c r="D15" s="83">
        <v>43226</v>
      </c>
      <c r="E15" s="82" t="s">
        <v>133</v>
      </c>
      <c r="F15" s="92">
        <v>300</v>
      </c>
      <c r="G15" s="82" t="s">
        <v>147</v>
      </c>
    </row>
    <row r="16" spans="1:7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  <row r="28" ht="20.100000000000001" customHeight="1" x14ac:dyDescent="0.15"/>
    <row r="29" ht="20.100000000000001" customHeight="1" x14ac:dyDescent="0.15"/>
    <row r="30" ht="20.100000000000001" customHeight="1" x14ac:dyDescent="0.15"/>
    <row r="31" ht="20.100000000000001" customHeight="1" x14ac:dyDescent="0.15"/>
    <row r="3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</sheetData>
  <phoneticPr fontId="2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ERS</vt:lpstr>
      <vt:lpstr>机票火车票明细</vt:lpstr>
      <vt:lpstr>用车明细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2018-05-25T03:31:47Z</dcterms:modified>
</cp:coreProperties>
</file>