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"/>
    </mc:Choice>
  </mc:AlternateContent>
  <xr:revisionPtr revIDLastSave="0" documentId="13_ncr:1_{A2CC1461-02FF-47CE-A821-F785AD0C1A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G12" i="2" l="1"/>
  <c r="G13" i="2"/>
  <c r="G14" i="2"/>
  <c r="G19" i="2" s="1"/>
  <c r="G15" i="2"/>
  <c r="G11" i="2"/>
  <c r="A59" i="3"/>
  <c r="H26" i="3"/>
  <c r="H38" i="2"/>
  <c r="I37" i="2"/>
  <c r="I36" i="2"/>
  <c r="I35" i="2"/>
  <c r="I38" i="2" s="1"/>
  <c r="I19" i="2"/>
  <c r="G22" i="2" s="1"/>
  <c r="H19" i="2"/>
  <c r="B22" i="2" s="1"/>
  <c r="K22" i="2" s="1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E33" i="3"/>
  <c r="D33" i="3"/>
  <c r="C33" i="3"/>
  <c r="H32" i="3"/>
  <c r="H31" i="3"/>
  <c r="H30" i="3"/>
  <c r="H29" i="3"/>
  <c r="E29" i="3"/>
  <c r="G28" i="3"/>
  <c r="F28" i="3"/>
  <c r="D28" i="3"/>
  <c r="C28" i="3"/>
  <c r="H27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28" i="3" l="1"/>
  <c r="H38" i="3"/>
  <c r="D54" i="3"/>
  <c r="H53" i="3"/>
  <c r="H21" i="3"/>
  <c r="H33" i="3"/>
  <c r="H24" i="3"/>
  <c r="G54" i="3"/>
  <c r="G59" i="3" s="1"/>
  <c r="F54" i="3"/>
  <c r="E59" i="3" s="1"/>
  <c r="C54" i="3"/>
  <c r="E54" i="3"/>
  <c r="H54" i="3" l="1"/>
  <c r="C59" i="3" s="1"/>
  <c r="I59" i="3" s="1"/>
</calcChain>
</file>

<file path=xl/sharedStrings.xml><?xml version="1.0" encoding="utf-8"?>
<sst xmlns="http://schemas.openxmlformats.org/spreadsheetml/2006/main" count="127" uniqueCount="100">
  <si>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</si>
  <si>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</si>
  <si>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</si>
  <si>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</si>
  <si>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</si>
  <si>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</si>
  <si>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</si>
  <si>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</si>
  <si>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</si>
  <si>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</si>
  <si>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</si>
  <si>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</si>
  <si>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</si>
  <si>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</si>
  <si>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</si>
  <si>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</si>
  <si>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</si>
  <si>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</si>
  <si>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</si>
  <si>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</si>
  <si>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</si>
  <si>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</si>
  <si>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</si>
  <si>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</si>
  <si>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</si>
  <si>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</si>
  <si>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</si>
  <si>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</si>
  <si>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</si>
  <si>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</si>
  <si>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</si>
  <si>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</si>
  <si>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</si>
  <si>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</si>
  <si>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</si>
  <si>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</si>
  <si>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</si>
  <si>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</si>
  <si>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</si>
  <si>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</si>
  <si>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</si>
  <si>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</si>
  <si>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</si>
  <si>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</si>
  <si>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</si>
  <si>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</si>
  <si>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</si>
  <si>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</si>
  <si>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</si>
  <si>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</si>
  <si>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</si>
  <si>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</si>
  <si>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</si>
  <si>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</si>
  <si>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</si>
  <si>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</si>
  <si>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</si>
  <si>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</si>
  <si>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</si>
  <si>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</si>
  <si>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</si>
  <si>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</si>
  <si>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</si>
  <si>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</si>
  <si>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</si>
  <si>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</si>
  <si>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</si>
  <si>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</si>
  <si>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</si>
  <si>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</si>
  <si>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</si>
  <si>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</si>
  <si>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</si>
  <si>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</si>
  <si>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</si>
  <si>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</si>
  <si>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</si>
  <si>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</si>
  <si>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HMEA-231127-ZJT854</t>
    <phoneticPr fontId="15" type="noConversion"/>
  </si>
  <si>
    <t>会议日期：11月26日-12月1日</t>
    <phoneticPr fontId="15" type="noConversion"/>
  </si>
  <si>
    <t>何方玉</t>
    <phoneticPr fontId="15" type="noConversion"/>
  </si>
  <si>
    <t>业务经理</t>
    <phoneticPr fontId="15" type="noConversion"/>
  </si>
  <si>
    <t>北京  三亚</t>
    <phoneticPr fontId="15" type="noConversion"/>
  </si>
  <si>
    <t>11月27日-12月1日</t>
    <phoneticPr fontId="15" type="noConversion"/>
  </si>
  <si>
    <t>业务6</t>
    <phoneticPr fontId="15" type="noConversion"/>
  </si>
  <si>
    <t>HMEA-231127-ZJT854</t>
    <phoneticPr fontId="15" type="noConversion"/>
  </si>
  <si>
    <t>活动咖啡+外卖餐费</t>
    <phoneticPr fontId="15" type="noConversion"/>
  </si>
  <si>
    <t>133+153  水果</t>
    <phoneticPr fontId="15" type="noConversion"/>
  </si>
  <si>
    <t>368.1巴黎水+398.1椰汁，晚宴</t>
    <phoneticPr fontId="15" type="noConversion"/>
  </si>
  <si>
    <t>啤酒 305.84+325+1283.1</t>
    <phoneticPr fontId="15" type="noConversion"/>
  </si>
  <si>
    <t>红酒3976+3876</t>
    <phoneticPr fontId="15" type="noConversion"/>
  </si>
  <si>
    <t>签到人员1人1天500+141.34交通费</t>
    <phoneticPr fontId="15" type="noConversion"/>
  </si>
  <si>
    <t>何方玉去程82+153.2；回程100+100.96</t>
    <phoneticPr fontId="15" type="noConversion"/>
  </si>
  <si>
    <t>当地工作人员交通费</t>
    <phoneticPr fontId="15" type="noConversion"/>
  </si>
  <si>
    <t>何方玉机场110</t>
    <phoneticPr fontId="15" type="noConversion"/>
  </si>
  <si>
    <t>当地工作人员1人 海口-三亚动车119</t>
    <phoneticPr fontId="15" type="noConversion"/>
  </si>
  <si>
    <t>三亚</t>
    <phoneticPr fontId="15" type="noConversion"/>
  </si>
  <si>
    <t>租车费3750+发票税点钱</t>
    <phoneticPr fontId="15" type="noConversion"/>
  </si>
  <si>
    <t>三亚踩点费用，交通餐住宿</t>
    <phoneticPr fontId="15" type="noConversion"/>
  </si>
  <si>
    <t>三亚现地  4人5天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</si>
</sst>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I54" sqref="I54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6" max="6" width="11.88671875" customWidth="1"/>
    <col min="7" max="7" width="11" customWidth="1"/>
    <col min="8" max="8" width="14.109375" customWidth="1"/>
    <col min="9" max="9" width="37.88671875" customWidth="1"/>
    <col min="10" max="10" width="39.44140625" customWidth="1"/>
  </cols>
  <sheetData>
    <row r="2" spans="1:12" ht="21" customHeight="1" x14ac:dyDescent="0.25">
      <c r="C2" s="78" t="s">
        <v>0</v>
      </c>
      <c r="D2" s="78"/>
      <c r="E2" s="78"/>
      <c r="F2" s="78"/>
      <c r="G2" s="78"/>
      <c r="H2" s="78"/>
      <c r="I2" s="41"/>
      <c r="J2" s="41"/>
      <c r="K2" s="41"/>
      <c r="L2" s="41"/>
    </row>
    <row r="4" spans="1:12" ht="21" customHeight="1" x14ac:dyDescent="0.25">
      <c r="H4" s="56" t="s">
        <v>78</v>
      </c>
      <c r="I4" s="57"/>
      <c r="J4" s="62" t="s">
        <v>79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6" t="s">
        <v>1</v>
      </c>
      <c r="B6" s="63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3" t="s">
        <v>5</v>
      </c>
    </row>
    <row r="7" spans="1:12" ht="21" customHeight="1" x14ac:dyDescent="0.25">
      <c r="A7" s="76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7">
        <v>1</v>
      </c>
      <c r="B8" s="73" t="s">
        <v>13</v>
      </c>
      <c r="C8" s="65">
        <v>0</v>
      </c>
      <c r="D8" s="69"/>
      <c r="E8" s="65">
        <f>C8*D8</f>
        <v>0</v>
      </c>
      <c r="F8" s="34">
        <v>4229</v>
      </c>
      <c r="G8" s="34">
        <v>0</v>
      </c>
      <c r="H8" s="34">
        <f t="shared" ref="H8:H46" si="0">F8+G8</f>
        <v>4229</v>
      </c>
      <c r="I8" s="47" t="s">
        <v>97</v>
      </c>
      <c r="J8" s="64" t="s">
        <v>14</v>
      </c>
    </row>
    <row r="9" spans="1:12" ht="21" customHeight="1" x14ac:dyDescent="0.25">
      <c r="A9" s="77"/>
      <c r="B9" s="73"/>
      <c r="C9" s="65"/>
      <c r="D9" s="69"/>
      <c r="E9" s="65"/>
      <c r="F9" s="34">
        <v>0</v>
      </c>
      <c r="G9" s="34">
        <v>0</v>
      </c>
      <c r="H9" s="34">
        <f t="shared" si="0"/>
        <v>0</v>
      </c>
      <c r="I9" s="42"/>
      <c r="J9" s="51"/>
    </row>
    <row r="10" spans="1:12" ht="21" customHeight="1" x14ac:dyDescent="0.25">
      <c r="A10" s="77"/>
      <c r="B10" s="73"/>
      <c r="C10" s="65"/>
      <c r="D10" s="69"/>
      <c r="E10" s="65"/>
      <c r="F10" s="34">
        <v>0</v>
      </c>
      <c r="G10" s="34">
        <v>0</v>
      </c>
      <c r="H10" s="34">
        <f t="shared" si="0"/>
        <v>0</v>
      </c>
      <c r="I10" s="42"/>
      <c r="J10" s="51"/>
    </row>
    <row r="11" spans="1:12" ht="21" customHeight="1" x14ac:dyDescent="0.25">
      <c r="A11" s="77"/>
      <c r="B11" s="73"/>
      <c r="C11" s="65"/>
      <c r="D11" s="69"/>
      <c r="E11" s="65"/>
      <c r="F11" s="34">
        <v>0</v>
      </c>
      <c r="G11" s="34">
        <v>0</v>
      </c>
      <c r="H11" s="34">
        <f t="shared" si="0"/>
        <v>0</v>
      </c>
      <c r="I11" s="42"/>
      <c r="J11" s="51"/>
    </row>
    <row r="12" spans="1:12" ht="21" customHeight="1" x14ac:dyDescent="0.25">
      <c r="A12" s="77"/>
      <c r="B12" s="73"/>
      <c r="C12" s="65"/>
      <c r="D12" s="69"/>
      <c r="E12" s="65"/>
      <c r="F12" s="34">
        <v>0</v>
      </c>
      <c r="G12" s="34">
        <v>0</v>
      </c>
      <c r="H12" s="34">
        <f t="shared" si="0"/>
        <v>0</v>
      </c>
      <c r="I12" s="42"/>
      <c r="J12" s="5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4229</v>
      </c>
      <c r="G13" s="37">
        <f t="shared" ref="G13:H13" si="1">SUM(G8:G12)</f>
        <v>0</v>
      </c>
      <c r="H13" s="37">
        <f t="shared" si="1"/>
        <v>4229</v>
      </c>
      <c r="I13" s="43"/>
      <c r="J13" s="52"/>
    </row>
    <row r="14" spans="1:12" ht="21" customHeight="1" x14ac:dyDescent="0.25">
      <c r="A14" s="70">
        <v>2</v>
      </c>
      <c r="B14" s="84" t="s">
        <v>16</v>
      </c>
      <c r="C14" s="66">
        <v>0</v>
      </c>
      <c r="D14" s="70"/>
      <c r="E14" s="66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50" t="s">
        <v>17</v>
      </c>
    </row>
    <row r="15" spans="1:12" ht="21" customHeight="1" x14ac:dyDescent="0.25">
      <c r="A15" s="71"/>
      <c r="B15" s="85"/>
      <c r="C15" s="67"/>
      <c r="D15" s="71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5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2"/>
    </row>
    <row r="17" spans="1:10" ht="21" customHeight="1" x14ac:dyDescent="0.25">
      <c r="A17" s="77">
        <v>3</v>
      </c>
      <c r="B17" s="73" t="s">
        <v>19</v>
      </c>
      <c r="C17" s="65">
        <v>0</v>
      </c>
      <c r="D17" s="69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9" t="s">
        <v>20</v>
      </c>
    </row>
    <row r="18" spans="1:10" ht="21" customHeight="1" x14ac:dyDescent="0.25">
      <c r="A18" s="77"/>
      <c r="B18" s="73"/>
      <c r="C18" s="65"/>
      <c r="D18" s="69"/>
      <c r="E18" s="65"/>
      <c r="F18" s="34">
        <v>0</v>
      </c>
      <c r="G18" s="34">
        <v>0</v>
      </c>
      <c r="H18" s="34">
        <f t="shared" si="0"/>
        <v>0</v>
      </c>
      <c r="I18" s="42"/>
      <c r="J18" s="60"/>
    </row>
    <row r="19" spans="1:10" ht="21" customHeight="1" x14ac:dyDescent="0.25">
      <c r="A19" s="77"/>
      <c r="B19" s="73"/>
      <c r="C19" s="65"/>
      <c r="D19" s="69"/>
      <c r="E19" s="65"/>
      <c r="F19" s="34">
        <v>0</v>
      </c>
      <c r="G19" s="34">
        <v>0</v>
      </c>
      <c r="H19" s="34">
        <f t="shared" si="0"/>
        <v>0</v>
      </c>
      <c r="I19" s="42"/>
      <c r="J19" s="60"/>
    </row>
    <row r="20" spans="1:10" ht="21" customHeight="1" x14ac:dyDescent="0.25">
      <c r="A20" s="77"/>
      <c r="B20" s="73"/>
      <c r="C20" s="65"/>
      <c r="D20" s="69"/>
      <c r="E20" s="65"/>
      <c r="F20" s="34">
        <v>0</v>
      </c>
      <c r="G20" s="34">
        <v>0</v>
      </c>
      <c r="H20" s="34">
        <f t="shared" si="0"/>
        <v>0</v>
      </c>
      <c r="I20" s="42"/>
      <c r="J20" s="6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1"/>
    </row>
    <row r="22" spans="1:10" ht="21" customHeight="1" x14ac:dyDescent="0.25">
      <c r="A22" s="77">
        <v>4</v>
      </c>
      <c r="B22" s="73" t="s">
        <v>22</v>
      </c>
      <c r="C22" s="65">
        <v>10000</v>
      </c>
      <c r="D22" s="69"/>
      <c r="E22" s="65">
        <f t="shared" si="2"/>
        <v>0</v>
      </c>
      <c r="F22" s="34">
        <v>7655.5</v>
      </c>
      <c r="G22" s="34">
        <v>0</v>
      </c>
      <c r="H22" s="34">
        <f t="shared" si="0"/>
        <v>7655.5</v>
      </c>
      <c r="I22" s="47" t="s">
        <v>86</v>
      </c>
      <c r="J22" s="59" t="s">
        <v>23</v>
      </c>
    </row>
    <row r="23" spans="1:10" ht="21" customHeight="1" x14ac:dyDescent="0.25">
      <c r="A23" s="77"/>
      <c r="B23" s="73"/>
      <c r="C23" s="65"/>
      <c r="D23" s="69"/>
      <c r="E23" s="65"/>
      <c r="F23" s="34">
        <v>0</v>
      </c>
      <c r="G23" s="34">
        <v>286</v>
      </c>
      <c r="H23" s="34">
        <f t="shared" si="0"/>
        <v>286</v>
      </c>
      <c r="I23" s="47" t="s">
        <v>87</v>
      </c>
      <c r="J23" s="60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7655.5</v>
      </c>
      <c r="G24" s="37">
        <f t="shared" ref="G24:H24" si="7">SUM(G22:G23)</f>
        <v>286</v>
      </c>
      <c r="H24" s="37">
        <f t="shared" si="7"/>
        <v>7941.5</v>
      </c>
      <c r="I24" s="43"/>
      <c r="J24" s="61"/>
    </row>
    <row r="25" spans="1:10" ht="21" customHeight="1" x14ac:dyDescent="0.25">
      <c r="A25" s="70">
        <v>5</v>
      </c>
      <c r="B25" s="84" t="s">
        <v>25</v>
      </c>
      <c r="C25" s="66">
        <v>10000</v>
      </c>
      <c r="D25" s="70"/>
      <c r="E25" s="66">
        <f t="shared" si="2"/>
        <v>0</v>
      </c>
      <c r="F25" s="34"/>
      <c r="G25" s="34">
        <v>766.2</v>
      </c>
      <c r="H25" s="34">
        <f t="shared" si="0"/>
        <v>766.2</v>
      </c>
      <c r="I25" s="47" t="s">
        <v>88</v>
      </c>
      <c r="J25" s="50" t="s">
        <v>26</v>
      </c>
    </row>
    <row r="26" spans="1:10" ht="21" customHeight="1" x14ac:dyDescent="0.25">
      <c r="A26" s="72"/>
      <c r="B26" s="86"/>
      <c r="C26" s="68"/>
      <c r="D26" s="72"/>
      <c r="E26" s="68"/>
      <c r="F26" s="34">
        <v>1305.8399999999999</v>
      </c>
      <c r="G26" s="34">
        <v>608.1</v>
      </c>
      <c r="H26" s="34">
        <f t="shared" si="0"/>
        <v>1913.94</v>
      </c>
      <c r="I26" s="47" t="s">
        <v>89</v>
      </c>
      <c r="J26" s="51"/>
    </row>
    <row r="27" spans="1:10" ht="21" customHeight="1" x14ac:dyDescent="0.25">
      <c r="A27" s="71"/>
      <c r="B27" s="85"/>
      <c r="C27" s="67"/>
      <c r="D27" s="71"/>
      <c r="E27" s="67"/>
      <c r="F27" s="34">
        <v>7852</v>
      </c>
      <c r="G27" s="34">
        <v>0</v>
      </c>
      <c r="H27" s="34">
        <f t="shared" ref="H27" si="8">F27+G27</f>
        <v>7852</v>
      </c>
      <c r="I27" s="47" t="s">
        <v>90</v>
      </c>
      <c r="J27" s="51"/>
    </row>
    <row r="28" spans="1:10" s="27" customFormat="1" ht="21" customHeight="1" x14ac:dyDescent="0.25">
      <c r="A28" s="35"/>
      <c r="B28" s="36" t="s">
        <v>27</v>
      </c>
      <c r="C28" s="37">
        <f>SUM(C25)</f>
        <v>10000</v>
      </c>
      <c r="D28" s="37">
        <f t="shared" ref="D28:E28" si="9">SUM(D25)</f>
        <v>0</v>
      </c>
      <c r="E28" s="37">
        <f t="shared" si="9"/>
        <v>0</v>
      </c>
      <c r="F28" s="37">
        <f>SUM(F25:F27)</f>
        <v>9157.84</v>
      </c>
      <c r="G28" s="37">
        <f>SUM(G25:G27)</f>
        <v>1374.3000000000002</v>
      </c>
      <c r="H28" s="37">
        <f t="shared" ref="H28" si="10">SUM(H25:H27)</f>
        <v>10532.14</v>
      </c>
      <c r="I28" s="43"/>
      <c r="J28" s="52"/>
    </row>
    <row r="29" spans="1:10" ht="21" customHeight="1" x14ac:dyDescent="0.25">
      <c r="A29" s="77">
        <v>6</v>
      </c>
      <c r="B29" s="73" t="s">
        <v>28</v>
      </c>
      <c r="C29" s="65">
        <v>0</v>
      </c>
      <c r="D29" s="69"/>
      <c r="E29" s="65">
        <f t="shared" si="2"/>
        <v>0</v>
      </c>
      <c r="F29" s="34">
        <v>641.34</v>
      </c>
      <c r="G29" s="34">
        <v>0</v>
      </c>
      <c r="H29" s="34">
        <f t="shared" si="0"/>
        <v>641.34</v>
      </c>
      <c r="I29" s="47" t="s">
        <v>91</v>
      </c>
      <c r="J29" s="50" t="s">
        <v>29</v>
      </c>
    </row>
    <row r="30" spans="1:10" ht="21" customHeight="1" x14ac:dyDescent="0.25">
      <c r="A30" s="77"/>
      <c r="B30" s="73"/>
      <c r="C30" s="65"/>
      <c r="D30" s="69"/>
      <c r="E30" s="65"/>
      <c r="F30" s="34">
        <v>0</v>
      </c>
      <c r="G30" s="34">
        <v>0</v>
      </c>
      <c r="H30" s="34">
        <f t="shared" si="0"/>
        <v>0</v>
      </c>
      <c r="I30" s="42"/>
      <c r="J30" s="60"/>
    </row>
    <row r="31" spans="1:10" ht="21" customHeight="1" x14ac:dyDescent="0.25">
      <c r="A31" s="77"/>
      <c r="B31" s="73"/>
      <c r="C31" s="65"/>
      <c r="D31" s="69"/>
      <c r="E31" s="65"/>
      <c r="F31" s="34">
        <v>0</v>
      </c>
      <c r="G31" s="34">
        <v>0</v>
      </c>
      <c r="H31" s="34">
        <f t="shared" si="0"/>
        <v>0</v>
      </c>
      <c r="I31" s="42"/>
      <c r="J31" s="60"/>
    </row>
    <row r="32" spans="1:10" ht="21" customHeight="1" x14ac:dyDescent="0.25">
      <c r="A32" s="77"/>
      <c r="B32" s="73"/>
      <c r="C32" s="65"/>
      <c r="D32" s="69"/>
      <c r="E32" s="65"/>
      <c r="F32" s="34">
        <v>0</v>
      </c>
      <c r="G32" s="34">
        <v>0</v>
      </c>
      <c r="H32" s="34">
        <f t="shared" si="0"/>
        <v>0</v>
      </c>
      <c r="I32" s="42"/>
      <c r="J32" s="60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641.34</v>
      </c>
      <c r="G33" s="37">
        <f t="shared" ref="G33:H33" si="12">SUM(G29:G32)</f>
        <v>0</v>
      </c>
      <c r="H33" s="37">
        <f t="shared" si="12"/>
        <v>641.34</v>
      </c>
      <c r="I33" s="43"/>
      <c r="J33" s="61"/>
    </row>
    <row r="34" spans="1:10" ht="21" customHeight="1" x14ac:dyDescent="0.25">
      <c r="A34" s="77">
        <v>7</v>
      </c>
      <c r="B34" s="73" t="s">
        <v>31</v>
      </c>
      <c r="C34" s="65">
        <v>0</v>
      </c>
      <c r="D34" s="69"/>
      <c r="E34" s="65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 x14ac:dyDescent="0.25">
      <c r="A35" s="77"/>
      <c r="B35" s="73"/>
      <c r="C35" s="65"/>
      <c r="D35" s="69"/>
      <c r="E35" s="65"/>
      <c r="F35" s="34">
        <v>0</v>
      </c>
      <c r="G35" s="34">
        <v>0</v>
      </c>
      <c r="H35" s="34">
        <f t="shared" si="0"/>
        <v>0</v>
      </c>
      <c r="I35" s="42"/>
      <c r="J35" s="54"/>
    </row>
    <row r="36" spans="1:10" ht="21" customHeight="1" x14ac:dyDescent="0.25">
      <c r="A36" s="77"/>
      <c r="B36" s="73"/>
      <c r="C36" s="65"/>
      <c r="D36" s="69"/>
      <c r="E36" s="65"/>
      <c r="F36" s="34">
        <v>0</v>
      </c>
      <c r="G36" s="34">
        <v>0</v>
      </c>
      <c r="H36" s="34">
        <f t="shared" si="0"/>
        <v>0</v>
      </c>
      <c r="I36" s="42"/>
      <c r="J36" s="54"/>
    </row>
    <row r="37" spans="1:10" ht="21" customHeight="1" x14ac:dyDescent="0.25">
      <c r="A37" s="77"/>
      <c r="B37" s="73"/>
      <c r="C37" s="65"/>
      <c r="D37" s="69"/>
      <c r="E37" s="65"/>
      <c r="F37" s="34">
        <v>0</v>
      </c>
      <c r="G37" s="34">
        <v>0</v>
      </c>
      <c r="H37" s="34">
        <f t="shared" si="0"/>
        <v>0</v>
      </c>
      <c r="I37" s="42"/>
      <c r="J37" s="54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43"/>
      <c r="J38" s="55"/>
    </row>
    <row r="39" spans="1:10" ht="21" customHeight="1" x14ac:dyDescent="0.25">
      <c r="A39" s="77">
        <v>8</v>
      </c>
      <c r="B39" s="73" t="s">
        <v>33</v>
      </c>
      <c r="C39" s="65">
        <v>0</v>
      </c>
      <c r="D39" s="69"/>
      <c r="E39" s="65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59" t="s">
        <v>34</v>
      </c>
    </row>
    <row r="40" spans="1:10" ht="21" customHeight="1" x14ac:dyDescent="0.25">
      <c r="A40" s="77"/>
      <c r="B40" s="73"/>
      <c r="C40" s="65"/>
      <c r="D40" s="69"/>
      <c r="E40" s="65"/>
      <c r="F40" s="34">
        <v>0</v>
      </c>
      <c r="G40" s="34">
        <v>0</v>
      </c>
      <c r="H40" s="34">
        <f t="shared" si="0"/>
        <v>0</v>
      </c>
      <c r="I40" s="42"/>
      <c r="J40" s="60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43"/>
      <c r="J41" s="61"/>
    </row>
    <row r="42" spans="1:10" ht="21" customHeight="1" x14ac:dyDescent="0.25">
      <c r="A42" s="77">
        <v>9</v>
      </c>
      <c r="B42" s="73" t="s">
        <v>36</v>
      </c>
      <c r="C42" s="65">
        <v>0</v>
      </c>
      <c r="D42" s="69"/>
      <c r="E42" s="65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50" t="s">
        <v>37</v>
      </c>
    </row>
    <row r="43" spans="1:10" ht="21" customHeight="1" x14ac:dyDescent="0.25">
      <c r="A43" s="77"/>
      <c r="B43" s="73"/>
      <c r="C43" s="65"/>
      <c r="D43" s="69"/>
      <c r="E43" s="65"/>
      <c r="F43" s="34">
        <v>0</v>
      </c>
      <c r="G43" s="34">
        <v>0</v>
      </c>
      <c r="H43" s="34">
        <f t="shared" si="0"/>
        <v>0</v>
      </c>
      <c r="I43" s="42"/>
      <c r="J43" s="51"/>
    </row>
    <row r="44" spans="1:10" ht="21" customHeight="1" x14ac:dyDescent="0.25">
      <c r="A44" s="77"/>
      <c r="B44" s="73"/>
      <c r="C44" s="65"/>
      <c r="D44" s="69"/>
      <c r="E44" s="65"/>
      <c r="F44" s="34">
        <v>0</v>
      </c>
      <c r="G44" s="34">
        <v>0</v>
      </c>
      <c r="H44" s="34">
        <f t="shared" si="0"/>
        <v>0</v>
      </c>
      <c r="I44" s="42"/>
      <c r="J44" s="51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43"/>
      <c r="J45" s="52"/>
    </row>
    <row r="46" spans="1:10" ht="21" customHeight="1" x14ac:dyDescent="0.25">
      <c r="A46" s="70">
        <v>10</v>
      </c>
      <c r="B46" s="73" t="s">
        <v>39</v>
      </c>
      <c r="C46" s="65">
        <v>0</v>
      </c>
      <c r="D46" s="69"/>
      <c r="E46" s="65">
        <f t="shared" si="2"/>
        <v>0</v>
      </c>
      <c r="F46" s="34">
        <v>1398.84</v>
      </c>
      <c r="G46" s="34">
        <v>108.4</v>
      </c>
      <c r="H46" s="34">
        <f t="shared" si="0"/>
        <v>1507.24</v>
      </c>
      <c r="I46" s="47" t="s">
        <v>98</v>
      </c>
      <c r="J46" s="53"/>
    </row>
    <row r="47" spans="1:10" ht="21" customHeight="1" x14ac:dyDescent="0.25">
      <c r="A47" s="72"/>
      <c r="B47" s="73"/>
      <c r="C47" s="65"/>
      <c r="D47" s="69"/>
      <c r="E47" s="65"/>
      <c r="F47" s="34">
        <v>0</v>
      </c>
      <c r="G47" s="34">
        <v>0</v>
      </c>
      <c r="H47" s="34">
        <f t="shared" ref="H47:H52" si="19">F47+G47</f>
        <v>0</v>
      </c>
      <c r="I47" s="42"/>
      <c r="J47" s="54"/>
    </row>
    <row r="48" spans="1:10" ht="21" customHeight="1" x14ac:dyDescent="0.25">
      <c r="A48" s="72"/>
      <c r="B48" s="73"/>
      <c r="C48" s="65"/>
      <c r="D48" s="69"/>
      <c r="E48" s="65"/>
      <c r="F48" s="34">
        <v>0</v>
      </c>
      <c r="G48" s="34">
        <v>0</v>
      </c>
      <c r="H48" s="34">
        <f t="shared" si="19"/>
        <v>0</v>
      </c>
      <c r="I48" s="42"/>
      <c r="J48" s="54"/>
    </row>
    <row r="49" spans="1:10" ht="21" customHeight="1" x14ac:dyDescent="0.25">
      <c r="A49" s="72"/>
      <c r="B49" s="73"/>
      <c r="C49" s="65"/>
      <c r="D49" s="69"/>
      <c r="E49" s="65"/>
      <c r="F49" s="34">
        <v>0</v>
      </c>
      <c r="G49" s="34">
        <v>0</v>
      </c>
      <c r="H49" s="34">
        <f t="shared" si="19"/>
        <v>0</v>
      </c>
      <c r="I49" s="42"/>
      <c r="J49" s="54"/>
    </row>
    <row r="50" spans="1:10" ht="21" customHeight="1" x14ac:dyDescent="0.25">
      <c r="A50" s="72"/>
      <c r="B50" s="73"/>
      <c r="C50" s="65"/>
      <c r="D50" s="69"/>
      <c r="E50" s="65"/>
      <c r="F50" s="34">
        <v>0</v>
      </c>
      <c r="G50" s="34">
        <v>0</v>
      </c>
      <c r="H50" s="34">
        <f t="shared" si="19"/>
        <v>0</v>
      </c>
      <c r="I50" s="42"/>
      <c r="J50" s="54"/>
    </row>
    <row r="51" spans="1:10" ht="21" customHeight="1" x14ac:dyDescent="0.25">
      <c r="A51" s="72"/>
      <c r="B51" s="73"/>
      <c r="C51" s="65"/>
      <c r="D51" s="69"/>
      <c r="E51" s="65"/>
      <c r="F51" s="34">
        <v>0</v>
      </c>
      <c r="G51" s="34">
        <v>0</v>
      </c>
      <c r="H51" s="34">
        <f t="shared" si="19"/>
        <v>0</v>
      </c>
      <c r="I51" s="42"/>
      <c r="J51" s="54"/>
    </row>
    <row r="52" spans="1:10" ht="21" customHeight="1" x14ac:dyDescent="0.25">
      <c r="A52" s="71"/>
      <c r="B52" s="73"/>
      <c r="C52" s="65"/>
      <c r="D52" s="69"/>
      <c r="E52" s="65"/>
      <c r="F52" s="34">
        <v>0</v>
      </c>
      <c r="G52" s="34">
        <v>0</v>
      </c>
      <c r="H52" s="34">
        <f t="shared" si="19"/>
        <v>0</v>
      </c>
      <c r="I52" s="42"/>
      <c r="J52" s="54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1398.84</v>
      </c>
      <c r="G53" s="37">
        <f t="shared" ref="G53:H53" si="21">SUM(G46:G52)</f>
        <v>108.4</v>
      </c>
      <c r="H53" s="37">
        <f t="shared" si="21"/>
        <v>1507.24</v>
      </c>
      <c r="I53" s="43"/>
      <c r="J53" s="55"/>
    </row>
    <row r="54" spans="1:10" ht="21" customHeight="1" x14ac:dyDescent="0.25">
      <c r="A54" s="35"/>
      <c r="B54" s="36" t="s">
        <v>41</v>
      </c>
      <c r="C54" s="37">
        <f>SUM(C53,C45,C41,C38,C33,C28,C24,C21,C16,C13)</f>
        <v>20000</v>
      </c>
      <c r="D54" s="37">
        <f t="shared" ref="D54:H54" si="22">SUM(D53,D45,D41,D38,D33,D28,D24,D21,D16,D13)</f>
        <v>0</v>
      </c>
      <c r="E54" s="37">
        <f t="shared" si="22"/>
        <v>0</v>
      </c>
      <c r="F54" s="37">
        <f t="shared" si="22"/>
        <v>23082.52</v>
      </c>
      <c r="G54" s="37">
        <f t="shared" si="22"/>
        <v>1768.7000000000003</v>
      </c>
      <c r="H54" s="37">
        <f t="shared" si="22"/>
        <v>24851.22</v>
      </c>
      <c r="I54" s="43"/>
      <c r="J54" s="44"/>
    </row>
    <row r="58" spans="1:10" ht="21" customHeight="1" x14ac:dyDescent="0.25">
      <c r="A58" s="81" t="s">
        <v>42</v>
      </c>
      <c r="B58" s="82"/>
      <c r="C58" s="83" t="s">
        <v>43</v>
      </c>
      <c r="D58" s="83"/>
      <c r="E58" s="83" t="s">
        <v>44</v>
      </c>
      <c r="F58" s="83"/>
      <c r="G58" s="83" t="s">
        <v>45</v>
      </c>
      <c r="H58" s="83"/>
      <c r="I58" s="45" t="s">
        <v>46</v>
      </c>
    </row>
    <row r="59" spans="1:10" ht="21" customHeight="1" x14ac:dyDescent="0.25">
      <c r="A59" s="74">
        <f>C54</f>
        <v>20000</v>
      </c>
      <c r="B59" s="75"/>
      <c r="C59" s="75">
        <f>H54</f>
        <v>24851.22</v>
      </c>
      <c r="D59" s="75"/>
      <c r="E59" s="75">
        <f>F54</f>
        <v>23082.52</v>
      </c>
      <c r="F59" s="75"/>
      <c r="G59" s="75">
        <f>G54</f>
        <v>1768.7000000000003</v>
      </c>
      <c r="H59" s="75"/>
      <c r="I59" s="46">
        <f>A59-C59</f>
        <v>-4851.2200000000012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M17" sqref="M1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3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01" t="s">
        <v>80</v>
      </c>
      <c r="G5" s="101"/>
      <c r="H5" s="5" t="s">
        <v>53</v>
      </c>
      <c r="I5" s="4"/>
      <c r="J5" s="101" t="s">
        <v>81</v>
      </c>
      <c r="K5" s="102"/>
    </row>
    <row r="6" spans="2:11" ht="20.100000000000001" customHeight="1" x14ac:dyDescent="0.25">
      <c r="B6" s="6"/>
      <c r="C6" s="7"/>
      <c r="D6" s="8" t="s">
        <v>54</v>
      </c>
      <c r="E6" s="8"/>
      <c r="F6" s="103" t="s">
        <v>82</v>
      </c>
      <c r="G6" s="103"/>
      <c r="H6" s="8" t="s">
        <v>55</v>
      </c>
      <c r="I6" s="7"/>
      <c r="J6" s="103" t="s">
        <v>84</v>
      </c>
      <c r="K6" s="104"/>
    </row>
    <row r="7" spans="2:11" ht="20.100000000000001" customHeight="1" x14ac:dyDescent="0.25">
      <c r="B7" s="6"/>
      <c r="C7" s="7"/>
      <c r="D7" s="8" t="s">
        <v>56</v>
      </c>
      <c r="E7" s="8"/>
      <c r="F7" s="103" t="s">
        <v>83</v>
      </c>
      <c r="G7" s="103"/>
      <c r="H7" s="8" t="s">
        <v>57</v>
      </c>
      <c r="I7" s="7"/>
      <c r="J7" s="105">
        <v>45273</v>
      </c>
      <c r="K7" s="10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8" t="s">
        <v>85</v>
      </c>
      <c r="K8" s="9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1</v>
      </c>
      <c r="C10" s="89"/>
      <c r="D10" s="13" t="s">
        <v>59</v>
      </c>
      <c r="E10" s="87" t="s">
        <v>60</v>
      </c>
      <c r="F10" s="89"/>
      <c r="G10" s="15" t="s">
        <v>61</v>
      </c>
      <c r="H10" s="14" t="s">
        <v>62</v>
      </c>
      <c r="I10" s="87" t="s">
        <v>63</v>
      </c>
      <c r="J10" s="89"/>
      <c r="K10" s="15" t="s">
        <v>64</v>
      </c>
    </row>
    <row r="11" spans="2:11" ht="20.100000000000001" customHeight="1" x14ac:dyDescent="0.25">
      <c r="B11" s="108">
        <v>1</v>
      </c>
      <c r="C11" s="109"/>
      <c r="D11" s="92" t="s">
        <v>65</v>
      </c>
      <c r="E11" s="108" t="s">
        <v>66</v>
      </c>
      <c r="F11" s="109"/>
      <c r="G11" s="16">
        <f>H11+I11</f>
        <v>119</v>
      </c>
      <c r="H11" s="16">
        <v>119</v>
      </c>
      <c r="I11" s="96"/>
      <c r="J11" s="97"/>
      <c r="K11" s="21" t="s">
        <v>95</v>
      </c>
    </row>
    <row r="12" spans="2:11" ht="20.100000000000001" customHeight="1" x14ac:dyDescent="0.25">
      <c r="B12" s="108">
        <v>2</v>
      </c>
      <c r="C12" s="109"/>
      <c r="D12" s="93"/>
      <c r="E12" s="95" t="s">
        <v>67</v>
      </c>
      <c r="F12" s="95"/>
      <c r="G12" s="16">
        <f t="shared" ref="G12:G15" si="0">H12+I12</f>
        <v>436.16</v>
      </c>
      <c r="H12" s="16">
        <v>436.16</v>
      </c>
      <c r="I12" s="96"/>
      <c r="J12" s="97"/>
      <c r="K12" s="21" t="s">
        <v>92</v>
      </c>
    </row>
    <row r="13" spans="2:11" ht="20.100000000000001" customHeight="1" x14ac:dyDescent="0.25">
      <c r="B13" s="108">
        <v>3</v>
      </c>
      <c r="C13" s="109"/>
      <c r="D13" s="93"/>
      <c r="E13" s="95" t="s">
        <v>67</v>
      </c>
      <c r="F13" s="95"/>
      <c r="G13" s="16">
        <f t="shared" si="0"/>
        <v>237.3</v>
      </c>
      <c r="H13" s="16">
        <v>237.3</v>
      </c>
      <c r="I13" s="96"/>
      <c r="J13" s="97"/>
      <c r="K13" s="21" t="s">
        <v>93</v>
      </c>
    </row>
    <row r="14" spans="2:11" ht="20.100000000000001" customHeight="1" x14ac:dyDescent="0.25">
      <c r="B14" s="48"/>
      <c r="C14" s="49"/>
      <c r="D14" s="93"/>
      <c r="E14" s="108" t="s">
        <v>68</v>
      </c>
      <c r="F14" s="109"/>
      <c r="G14" s="16">
        <f t="shared" si="0"/>
        <v>884</v>
      </c>
      <c r="H14" s="16">
        <v>884</v>
      </c>
      <c r="I14" s="96"/>
      <c r="J14" s="97"/>
      <c r="K14" s="21" t="s">
        <v>99</v>
      </c>
    </row>
    <row r="15" spans="2:11" ht="20.100000000000001" customHeight="1" x14ac:dyDescent="0.25">
      <c r="B15" s="108">
        <v>4</v>
      </c>
      <c r="C15" s="109"/>
      <c r="D15" s="93"/>
      <c r="E15" s="108" t="s">
        <v>68</v>
      </c>
      <c r="F15" s="109"/>
      <c r="G15" s="16">
        <f t="shared" si="0"/>
        <v>110</v>
      </c>
      <c r="H15" s="16"/>
      <c r="I15" s="96">
        <v>110</v>
      </c>
      <c r="J15" s="97"/>
      <c r="K15" s="21" t="s">
        <v>94</v>
      </c>
    </row>
    <row r="16" spans="2:11" ht="20.100000000000001" customHeight="1" x14ac:dyDescent="0.25">
      <c r="B16" s="108">
        <v>5</v>
      </c>
      <c r="C16" s="109"/>
      <c r="D16" s="92" t="s">
        <v>39</v>
      </c>
      <c r="E16" s="95"/>
      <c r="F16" s="95"/>
      <c r="G16" s="16">
        <v>0</v>
      </c>
      <c r="H16" s="16"/>
      <c r="I16" s="96"/>
      <c r="J16" s="97"/>
      <c r="K16" s="21"/>
    </row>
    <row r="17" spans="1:11" ht="20.100000000000001" customHeight="1" x14ac:dyDescent="0.25">
      <c r="B17" s="108">
        <v>6</v>
      </c>
      <c r="C17" s="109"/>
      <c r="D17" s="93"/>
      <c r="E17" s="95"/>
      <c r="F17" s="95"/>
      <c r="G17" s="16">
        <v>0</v>
      </c>
      <c r="H17" s="16"/>
      <c r="I17" s="96"/>
      <c r="J17" s="97"/>
      <c r="K17" s="21"/>
    </row>
    <row r="18" spans="1:11" ht="20.100000000000001" customHeight="1" x14ac:dyDescent="0.25">
      <c r="B18" s="108">
        <v>7</v>
      </c>
      <c r="C18" s="109"/>
      <c r="D18" s="94"/>
      <c r="E18" s="95"/>
      <c r="F18" s="95"/>
      <c r="G18" s="16">
        <v>0</v>
      </c>
      <c r="H18" s="16"/>
      <c r="I18" s="96"/>
      <c r="J18" s="97"/>
      <c r="K18" s="21"/>
    </row>
    <row r="19" spans="1:11" ht="20.100000000000001" customHeight="1" x14ac:dyDescent="0.25">
      <c r="B19" s="87" t="s">
        <v>41</v>
      </c>
      <c r="C19" s="88"/>
      <c r="D19" s="88"/>
      <c r="E19" s="88"/>
      <c r="F19" s="89"/>
      <c r="G19" s="17">
        <f>SUM(G11:G18)</f>
        <v>1786.46</v>
      </c>
      <c r="H19" s="17">
        <f>SUM(H11:H18)</f>
        <v>1676.46</v>
      </c>
      <c r="I19" s="90">
        <f>SUM(I11:J18)</f>
        <v>110</v>
      </c>
      <c r="J19" s="91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6" t="s">
        <v>62</v>
      </c>
      <c r="C21" s="106"/>
      <c r="D21" s="106"/>
      <c r="E21" s="106"/>
      <c r="F21" s="106"/>
      <c r="G21" s="106" t="s">
        <v>69</v>
      </c>
      <c r="H21" s="106"/>
      <c r="I21" s="106"/>
      <c r="J21" s="106"/>
      <c r="K21" s="15" t="s">
        <v>70</v>
      </c>
    </row>
    <row r="22" spans="1:11" ht="20.100000000000001" customHeight="1" x14ac:dyDescent="0.25">
      <c r="B22" s="107">
        <f>H19</f>
        <v>1676.46</v>
      </c>
      <c r="C22" s="107"/>
      <c r="D22" s="107"/>
      <c r="E22" s="107"/>
      <c r="F22" s="107"/>
      <c r="G22" s="107">
        <f>I19</f>
        <v>110</v>
      </c>
      <c r="H22" s="107"/>
      <c r="I22" s="107"/>
      <c r="J22" s="107"/>
      <c r="K22" s="24">
        <f>SUM(B22:J22)</f>
        <v>1786.46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71</v>
      </c>
      <c r="C24" s="7"/>
      <c r="D24" s="7"/>
      <c r="E24" s="7"/>
      <c r="F24" s="7" t="s">
        <v>48</v>
      </c>
      <c r="G24" s="7" t="s">
        <v>72</v>
      </c>
      <c r="H24" s="7"/>
      <c r="I24" s="7"/>
      <c r="J24" s="7" t="s">
        <v>50</v>
      </c>
      <c r="K24" s="7"/>
    </row>
    <row r="27" spans="1:11" ht="17.399999999999999" x14ac:dyDescent="0.25">
      <c r="A27" s="78" t="s">
        <v>73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9" spans="1:11" ht="20.100000000000001" customHeight="1" x14ac:dyDescent="0.25">
      <c r="B29" s="3"/>
      <c r="C29" s="4"/>
      <c r="D29" s="5" t="s">
        <v>52</v>
      </c>
      <c r="E29" s="5"/>
      <c r="F29" s="101" t="s">
        <v>80</v>
      </c>
      <c r="G29" s="101"/>
      <c r="H29" s="5" t="s">
        <v>53</v>
      </c>
      <c r="I29" s="4"/>
      <c r="J29" s="101" t="s">
        <v>81</v>
      </c>
      <c r="K29" s="102"/>
    </row>
    <row r="30" spans="1:11" ht="20.100000000000001" customHeight="1" x14ac:dyDescent="0.25">
      <c r="B30" s="6"/>
      <c r="C30" s="7"/>
      <c r="D30" s="8" t="s">
        <v>54</v>
      </c>
      <c r="E30" s="8"/>
      <c r="F30" s="103" t="s">
        <v>96</v>
      </c>
      <c r="G30" s="103"/>
      <c r="H30" s="8" t="s">
        <v>55</v>
      </c>
      <c r="I30" s="7"/>
      <c r="J30" s="103" t="s">
        <v>84</v>
      </c>
      <c r="K30" s="104"/>
    </row>
    <row r="31" spans="1:11" ht="20.100000000000001" customHeight="1" x14ac:dyDescent="0.25">
      <c r="B31" s="6"/>
      <c r="C31" s="7"/>
      <c r="D31" s="8" t="s">
        <v>56</v>
      </c>
      <c r="E31" s="8"/>
      <c r="F31" s="103" t="s">
        <v>83</v>
      </c>
      <c r="G31" s="103"/>
      <c r="H31" s="8" t="s">
        <v>57</v>
      </c>
      <c r="I31" s="7"/>
      <c r="J31" s="105">
        <v>45273</v>
      </c>
      <c r="K31" s="104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8" t="s">
        <v>85</v>
      </c>
      <c r="K32" s="99"/>
    </row>
    <row r="33" spans="2:11" ht="20.100000000000001" customHeight="1" x14ac:dyDescent="0.25"/>
    <row r="34" spans="2:11" ht="20.100000000000001" customHeight="1" x14ac:dyDescent="0.25">
      <c r="B34" s="95"/>
      <c r="C34" s="95"/>
      <c r="D34" s="18" t="s">
        <v>74</v>
      </c>
      <c r="E34" s="95" t="s">
        <v>75</v>
      </c>
      <c r="F34" s="95"/>
      <c r="G34" s="16" t="s">
        <v>76</v>
      </c>
      <c r="H34" s="16" t="s">
        <v>77</v>
      </c>
      <c r="I34" s="100" t="s">
        <v>41</v>
      </c>
      <c r="J34" s="100"/>
      <c r="K34" s="25" t="s">
        <v>64</v>
      </c>
    </row>
    <row r="35" spans="2:11" ht="20.100000000000001" customHeight="1" x14ac:dyDescent="0.25">
      <c r="B35" s="95">
        <v>1</v>
      </c>
      <c r="C35" s="95"/>
      <c r="D35" s="19"/>
      <c r="E35" s="95"/>
      <c r="F35" s="95"/>
      <c r="G35" s="16">
        <v>100</v>
      </c>
      <c r="H35" s="16">
        <v>5</v>
      </c>
      <c r="I35" s="96">
        <f>G35*H35</f>
        <v>500</v>
      </c>
      <c r="J35" s="97"/>
      <c r="K35" s="26"/>
    </row>
    <row r="36" spans="2:11" ht="20.100000000000001" customHeight="1" x14ac:dyDescent="0.25">
      <c r="B36" s="95">
        <v>2</v>
      </c>
      <c r="C36" s="95"/>
      <c r="D36" s="19"/>
      <c r="E36" s="95"/>
      <c r="F36" s="95"/>
      <c r="G36" s="16">
        <v>0</v>
      </c>
      <c r="H36" s="16">
        <v>2</v>
      </c>
      <c r="I36" s="96">
        <f t="shared" ref="I36:I37" si="1">G36*H36</f>
        <v>0</v>
      </c>
      <c r="J36" s="97"/>
      <c r="K36" s="26"/>
    </row>
    <row r="37" spans="2:11" ht="20.100000000000001" customHeight="1" x14ac:dyDescent="0.25">
      <c r="B37" s="95">
        <v>3</v>
      </c>
      <c r="C37" s="95"/>
      <c r="D37" s="19"/>
      <c r="E37" s="95"/>
      <c r="F37" s="95"/>
      <c r="G37" s="16">
        <v>0</v>
      </c>
      <c r="H37" s="16">
        <v>2</v>
      </c>
      <c r="I37" s="96">
        <f t="shared" si="1"/>
        <v>0</v>
      </c>
      <c r="J37" s="97"/>
      <c r="K37" s="26"/>
    </row>
    <row r="38" spans="2:11" ht="20.100000000000001" customHeight="1" x14ac:dyDescent="0.25">
      <c r="B38" s="87" t="s">
        <v>41</v>
      </c>
      <c r="C38" s="88"/>
      <c r="D38" s="88"/>
      <c r="E38" s="88"/>
      <c r="F38" s="89"/>
      <c r="G38" s="17"/>
      <c r="H38" s="17">
        <f>SUM(H20:H37)</f>
        <v>9</v>
      </c>
      <c r="I38" s="90">
        <f>SUM(I35:J37)</f>
        <v>500</v>
      </c>
      <c r="J38" s="91"/>
      <c r="K38" s="22"/>
    </row>
    <row r="39" spans="2:11" ht="20.100000000000001" customHeight="1" x14ac:dyDescent="0.25">
      <c r="B39" s="7" t="s">
        <v>71</v>
      </c>
      <c r="C39" s="7"/>
      <c r="D39" s="7"/>
      <c r="E39" s="7"/>
      <c r="F39" s="7" t="s">
        <v>48</v>
      </c>
      <c r="G39" s="7" t="s">
        <v>72</v>
      </c>
      <c r="H39" s="7"/>
      <c r="I39" s="7"/>
      <c r="J39" s="7" t="s">
        <v>50</v>
      </c>
      <c r="K39" s="7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2023-12-19T08:40:49Z</cp:lastPrinted>
  <dcterms:created xsi:type="dcterms:W3CDTF">2014-04-15T08:52:00Z</dcterms:created>
  <dcterms:modified xsi:type="dcterms:W3CDTF">2023-12-20T03:22:05Z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