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601"/>
  <workbookPr/>
  <mc:AlternateContent xmlns:mc="http://schemas.openxmlformats.org/markup-compatibility/2006">
    <mc:Choice Requires="x15">
      <x15ac:absPath xmlns:x15ac="http://schemas.microsoft.com/office/spreadsheetml/2010/11/ac" url="C:\Users\andre\Desktop\正在进行的项目\2019年5月24日 石家庄\合同\"/>
    </mc:Choice>
  </mc:AlternateContent>
  <xr:revisionPtr revIDLastSave="0" documentId="13_ncr:1_{9044FF39-ABAE-4A4F-83E8-3566173D6436}" xr6:coauthVersionLast="43" xr6:coauthVersionMax="43" xr10:uidLastSave="{00000000-0000-0000-0000-000000000000}"/>
  <bookViews>
    <workbookView xWindow="-120" yWindow="-120" windowWidth="20730" windowHeight="11160" activeTab="1" xr2:uid="{00000000-000D-0000-FFFF-FFFF00000000}"/>
  </bookViews>
  <sheets>
    <sheet name="报价单" sheetId="8" r:id="rId1"/>
    <sheet name="实际操作" sheetId="9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73" i="9" l="1"/>
  <c r="H72" i="9"/>
  <c r="H71" i="9"/>
  <c r="H70" i="9"/>
  <c r="H67" i="9"/>
  <c r="H66" i="9"/>
  <c r="H65" i="9"/>
  <c r="H64" i="9"/>
  <c r="H56" i="9"/>
  <c r="H55" i="9"/>
  <c r="H54" i="9"/>
  <c r="H50" i="9"/>
  <c r="H49" i="9"/>
  <c r="H48" i="9"/>
  <c r="H47" i="9"/>
  <c r="H46" i="9"/>
  <c r="H45" i="9"/>
  <c r="H44" i="9"/>
  <c r="H43" i="9"/>
  <c r="H42" i="9"/>
  <c r="H41" i="9"/>
  <c r="H51" i="9" s="1"/>
  <c r="H37" i="9"/>
  <c r="H36" i="9"/>
  <c r="H35" i="9"/>
  <c r="H34" i="9"/>
  <c r="H33" i="9"/>
  <c r="H32" i="9"/>
  <c r="H31" i="9"/>
  <c r="H30" i="9"/>
  <c r="H29" i="9"/>
  <c r="H38" i="9" s="1"/>
  <c r="H25" i="9"/>
  <c r="H24" i="9"/>
  <c r="H23" i="9"/>
  <c r="H22" i="9"/>
  <c r="H26" i="9" s="1"/>
  <c r="H18" i="9"/>
  <c r="H17" i="9"/>
  <c r="H16" i="9"/>
  <c r="H15" i="9"/>
  <c r="H14" i="9"/>
  <c r="H13" i="9"/>
  <c r="H12" i="9"/>
  <c r="H11" i="9"/>
  <c r="H10" i="9"/>
  <c r="H19" i="9" s="1"/>
  <c r="H57" i="9" s="1"/>
  <c r="D60" i="9" l="1"/>
  <c r="H60" i="9" s="1"/>
  <c r="H61" i="9" s="1"/>
  <c r="H77" i="8"/>
  <c r="H73" i="8"/>
  <c r="H67" i="8"/>
  <c r="H61" i="8"/>
  <c r="H60" i="8"/>
  <c r="D60" i="8"/>
  <c r="H57" i="8"/>
  <c r="H56" i="8"/>
  <c r="H51" i="8"/>
  <c r="H38" i="8"/>
  <c r="H26" i="8"/>
  <c r="H19" i="8"/>
  <c r="D76" i="9" l="1"/>
  <c r="H76" i="9" s="1"/>
  <c r="H77" i="9" s="1"/>
  <c r="H17" i="8"/>
  <c r="H30" i="8"/>
  <c r="H36" i="8"/>
  <c r="H37" i="8"/>
  <c r="H72" i="8" l="1"/>
  <c r="H71" i="8"/>
  <c r="H70" i="8"/>
  <c r="H66" i="8"/>
  <c r="H65" i="8"/>
  <c r="H64" i="8"/>
  <c r="H55" i="8"/>
  <c r="H54" i="8"/>
  <c r="H50" i="8"/>
  <c r="H49" i="8"/>
  <c r="H48" i="8"/>
  <c r="H47" i="8"/>
  <c r="H46" i="8"/>
  <c r="H45" i="8"/>
  <c r="H44" i="8"/>
  <c r="H43" i="8"/>
  <c r="H42" i="8"/>
  <c r="H41" i="8"/>
  <c r="H35" i="8"/>
  <c r="H34" i="8"/>
  <c r="H33" i="8"/>
  <c r="H32" i="8"/>
  <c r="H31" i="8"/>
  <c r="H29" i="8"/>
  <c r="H25" i="8"/>
  <c r="H24" i="8"/>
  <c r="H23" i="8"/>
  <c r="H22" i="8"/>
  <c r="H18" i="8"/>
  <c r="H16" i="8"/>
  <c r="H15" i="8"/>
  <c r="H14" i="8"/>
  <c r="H13" i="8"/>
  <c r="H12" i="8"/>
  <c r="H11" i="8"/>
  <c r="H10" i="8"/>
  <c r="D76" i="8" l="1"/>
  <c r="H76" i="8" s="1"/>
</calcChain>
</file>

<file path=xl/sharedStrings.xml><?xml version="1.0" encoding="utf-8"?>
<sst xmlns="http://schemas.openxmlformats.org/spreadsheetml/2006/main" count="518" uniqueCount="166">
  <si>
    <t>会议需求表及报价表格</t>
  </si>
  <si>
    <t>会议名称：</t>
  </si>
  <si>
    <r>
      <rPr>
        <b/>
        <sz val="10"/>
        <rFont val="黑体"/>
        <family val="3"/>
        <charset val="134"/>
      </rPr>
      <t xml:space="preserve">             会议地点：</t>
    </r>
    <r>
      <rPr>
        <b/>
        <u/>
        <sz val="10"/>
        <rFont val="黑体"/>
        <family val="3"/>
        <charset val="134"/>
      </rPr>
      <t xml:space="preserve">                      </t>
    </r>
  </si>
  <si>
    <t>石家庄云臻世纪大饭店</t>
  </si>
  <si>
    <r>
      <rPr>
        <b/>
        <sz val="10"/>
        <rFont val="黑体"/>
        <family val="3"/>
        <charset val="134"/>
      </rPr>
      <t xml:space="preserve">             </t>
    </r>
    <r>
      <rPr>
        <b/>
        <u/>
        <sz val="10"/>
        <rFont val="黑体"/>
        <family val="3"/>
        <charset val="134"/>
      </rPr>
      <t xml:space="preserve">                      </t>
    </r>
  </si>
  <si>
    <t>供应商名称：</t>
  </si>
  <si>
    <t>会议类型：</t>
  </si>
  <si>
    <t>国内会议</t>
  </si>
  <si>
    <t xml:space="preserve">              外部参加人数：</t>
  </si>
  <si>
    <t xml:space="preserve">             </t>
  </si>
  <si>
    <t>联系人/电话：</t>
  </si>
  <si>
    <t>会议时间：</t>
  </si>
  <si>
    <t>5.24-5.25</t>
  </si>
  <si>
    <t xml:space="preserve">              内部参加人数：</t>
  </si>
  <si>
    <t xml:space="preserve">            </t>
  </si>
  <si>
    <t>报价有效期：</t>
  </si>
  <si>
    <t>备注：</t>
  </si>
  <si>
    <t>1、蓝色区域由使用部门填写，黄色部分由供应商填写。
2、请严格按照本报价格式填写报价，每项最后可跟据具体的活动方案调整和细化每项内容，并逐行增加所涉及的费用明细,并调整计算公式确保最终报价的准确性（请不要改变原始报价结构）</t>
  </si>
  <si>
    <t>项      目</t>
  </si>
  <si>
    <t>报     价</t>
  </si>
  <si>
    <t>序号</t>
  </si>
  <si>
    <t>项  目</t>
  </si>
  <si>
    <t>内  容</t>
  </si>
  <si>
    <t>数量</t>
  </si>
  <si>
    <t>天数/次数</t>
  </si>
  <si>
    <t>单位</t>
  </si>
  <si>
    <t>单价（RMB）</t>
  </si>
  <si>
    <r>
      <rPr>
        <b/>
        <sz val="10"/>
        <rFont val="黑体"/>
        <family val="3"/>
        <charset val="134"/>
      </rPr>
      <t>小</t>
    </r>
    <r>
      <rPr>
        <b/>
        <sz val="10"/>
        <rFont val="Times New Roman"/>
        <family val="1"/>
      </rPr>
      <t xml:space="preserve"> </t>
    </r>
    <r>
      <rPr>
        <b/>
        <sz val="10"/>
        <rFont val="黑体"/>
        <family val="3"/>
        <charset val="134"/>
      </rPr>
      <t>计</t>
    </r>
  </si>
  <si>
    <t>备       注</t>
  </si>
  <si>
    <t>A</t>
  </si>
  <si>
    <t>酒店：</t>
  </si>
  <si>
    <t>A-1</t>
  </si>
  <si>
    <t>普通大床房（_5_月_24-25_日_1_晚）</t>
  </si>
  <si>
    <t>间/晚</t>
  </si>
  <si>
    <t>含服务费、单早、Wifi</t>
  </si>
  <si>
    <t>普通双床房（_5_月_24-25_日_1_晚）</t>
  </si>
  <si>
    <t>含服务费、双早、Wifi</t>
  </si>
  <si>
    <t>A-3</t>
  </si>
  <si>
    <t>会议室</t>
  </si>
  <si>
    <r>
      <rPr>
        <sz val="9"/>
        <color indexed="8"/>
        <rFont val="宋体"/>
        <family val="3"/>
        <charset val="134"/>
      </rPr>
      <t>场</t>
    </r>
    <r>
      <rPr>
        <sz val="9"/>
        <color indexed="8"/>
        <rFont val="Times New Roman"/>
        <family val="1"/>
      </rPr>
      <t>/</t>
    </r>
    <r>
      <rPr>
        <sz val="9"/>
        <color indexed="8"/>
        <rFont val="宋体"/>
        <family val="3"/>
        <charset val="134"/>
      </rPr>
      <t>天</t>
    </r>
  </si>
  <si>
    <t>酒店三层沁园厅，384平米</t>
  </si>
  <si>
    <t>投影仪/幕布</t>
  </si>
  <si>
    <t>说明流明和尺寸</t>
  </si>
  <si>
    <r>
      <rPr>
        <sz val="9"/>
        <color indexed="8"/>
        <rFont val="宋体"/>
        <family val="3"/>
        <charset val="134"/>
      </rPr>
      <t>台</t>
    </r>
    <r>
      <rPr>
        <sz val="9"/>
        <color indexed="8"/>
        <rFont val="Times New Roman"/>
        <family val="1"/>
      </rPr>
      <t>/</t>
    </r>
    <r>
      <rPr>
        <sz val="9"/>
        <color indexed="8"/>
        <rFont val="宋体"/>
        <family val="3"/>
        <charset val="134"/>
      </rPr>
      <t>天</t>
    </r>
  </si>
  <si>
    <t>未注明情况下选择会场默认设备</t>
  </si>
  <si>
    <t>茶歇</t>
  </si>
  <si>
    <t>品种（茶、软饮、水果、蛋糕）</t>
  </si>
  <si>
    <r>
      <rPr>
        <sz val="9"/>
        <color indexed="8"/>
        <rFont val="宋体"/>
        <family val="3"/>
        <charset val="134"/>
      </rPr>
      <t>人</t>
    </r>
    <r>
      <rPr>
        <sz val="9"/>
        <color indexed="8"/>
        <rFont val="Times New Roman"/>
        <family val="1"/>
      </rPr>
      <t>/</t>
    </r>
    <r>
      <rPr>
        <sz val="9"/>
        <color indexed="8"/>
        <rFont val="宋体"/>
        <family val="3"/>
        <charset val="134"/>
      </rPr>
      <t>次</t>
    </r>
  </si>
  <si>
    <t>20-40人茶歇</t>
  </si>
  <si>
    <t>话筒</t>
  </si>
  <si>
    <t>有线/无线，数量</t>
  </si>
  <si>
    <t>个/天</t>
  </si>
  <si>
    <t>会场设备</t>
  </si>
  <si>
    <t>屏幕、反看板、计时器、音频设备等</t>
  </si>
  <si>
    <t>台/天</t>
  </si>
  <si>
    <t>会议室（按会议包价计算）</t>
  </si>
  <si>
    <t>人/天</t>
  </si>
  <si>
    <t>住宿会场费用合计</t>
  </si>
  <si>
    <t>人数</t>
  </si>
  <si>
    <t>次</t>
  </si>
  <si>
    <r>
      <rPr>
        <b/>
        <sz val="10"/>
        <color indexed="9"/>
        <rFont val="黑体"/>
        <family val="3"/>
        <charset val="134"/>
      </rPr>
      <t>合</t>
    </r>
    <r>
      <rPr>
        <b/>
        <sz val="10"/>
        <color indexed="9"/>
        <rFont val="Times New Roman"/>
        <family val="1"/>
      </rPr>
      <t xml:space="preserve"> </t>
    </r>
    <r>
      <rPr>
        <b/>
        <sz val="10"/>
        <color indexed="9"/>
        <rFont val="黑体"/>
        <family val="3"/>
        <charset val="134"/>
      </rPr>
      <t>计</t>
    </r>
  </si>
  <si>
    <t>B</t>
  </si>
  <si>
    <t>用餐</t>
  </si>
  <si>
    <t>B-1</t>
  </si>
  <si>
    <t>午餐</t>
  </si>
  <si>
    <t>5月24日 午餐 自助</t>
  </si>
  <si>
    <t>人/次</t>
  </si>
  <si>
    <t>B-2</t>
  </si>
  <si>
    <t>晚餐</t>
  </si>
  <si>
    <t>5月24日 晚宴 桌餐</t>
  </si>
  <si>
    <t xml:space="preserve"> </t>
  </si>
  <si>
    <t>B-4</t>
  </si>
  <si>
    <t>5月25日 午餐 桌餐</t>
  </si>
  <si>
    <t>B-5</t>
  </si>
  <si>
    <t>餐费合计</t>
  </si>
  <si>
    <t>C</t>
  </si>
  <si>
    <t>交通</t>
  </si>
  <si>
    <t>C-1</t>
  </si>
  <si>
    <t>辆/趟</t>
  </si>
  <si>
    <t>C-2</t>
  </si>
  <si>
    <t>外出用餐用车（注明境内/境外）</t>
  </si>
  <si>
    <t>X座大巴车</t>
  </si>
  <si>
    <t>C-3</t>
  </si>
  <si>
    <t>包车（注明境内/境外）</t>
  </si>
  <si>
    <t>X商务车</t>
  </si>
  <si>
    <t>辆/天</t>
  </si>
  <si>
    <t>C-4</t>
  </si>
  <si>
    <t>人/单程</t>
  </si>
  <si>
    <t>车辆费用合计</t>
  </si>
  <si>
    <t>D</t>
  </si>
  <si>
    <t>其他费用</t>
  </si>
  <si>
    <t>D-1</t>
  </si>
  <si>
    <t>接站牌</t>
  </si>
  <si>
    <t>可按需求增减项目</t>
  </si>
  <si>
    <t>D-2</t>
  </si>
  <si>
    <t>讲台/签到台鲜花</t>
  </si>
  <si>
    <t>D-3</t>
  </si>
  <si>
    <t>展架</t>
  </si>
  <si>
    <t>D-4</t>
  </si>
  <si>
    <t>讲课费</t>
  </si>
  <si>
    <t>人/场</t>
  </si>
  <si>
    <t>D-5</t>
  </si>
  <si>
    <t>D-6</t>
  </si>
  <si>
    <t>D-7</t>
  </si>
  <si>
    <t>D-8</t>
  </si>
  <si>
    <t>D-9</t>
  </si>
  <si>
    <t>D-10</t>
  </si>
  <si>
    <t>其他项目费用合计</t>
  </si>
  <si>
    <t>E</t>
  </si>
  <si>
    <t>工作人员费用</t>
  </si>
  <si>
    <t>E-1</t>
  </si>
  <si>
    <t>接送机人员</t>
  </si>
  <si>
    <t>E-2</t>
  </si>
  <si>
    <t>地陪</t>
  </si>
  <si>
    <t>当地工作人员，会场提供服务</t>
  </si>
  <si>
    <t>合计</t>
  </si>
  <si>
    <t>以上总计</t>
  </si>
  <si>
    <t>F</t>
  </si>
  <si>
    <t>服务费</t>
  </si>
  <si>
    <t>F-1</t>
  </si>
  <si>
    <t>服务费合计</t>
  </si>
  <si>
    <t>天数</t>
  </si>
  <si>
    <t>G</t>
  </si>
  <si>
    <t>现场服务人员费用</t>
  </si>
  <si>
    <t>G-1</t>
  </si>
  <si>
    <t>全陪工作人员费用</t>
  </si>
  <si>
    <t>机票</t>
  </si>
  <si>
    <t>程</t>
  </si>
  <si>
    <t>G-2</t>
  </si>
  <si>
    <t>房费</t>
  </si>
  <si>
    <t>晚</t>
  </si>
  <si>
    <t>G-3</t>
  </si>
  <si>
    <t>补助</t>
  </si>
  <si>
    <t>人员费用合计</t>
  </si>
  <si>
    <t>次数</t>
  </si>
  <si>
    <t>H</t>
  </si>
  <si>
    <t>H-1</t>
  </si>
  <si>
    <t>H-2</t>
  </si>
  <si>
    <t>H-3</t>
  </si>
  <si>
    <t>机票费用合计</t>
  </si>
  <si>
    <t>J</t>
  </si>
  <si>
    <t>税金</t>
  </si>
  <si>
    <t>J-1</t>
  </si>
  <si>
    <t>总计</t>
  </si>
  <si>
    <r>
      <rPr>
        <b/>
        <sz val="10"/>
        <rFont val="Arial"/>
        <family val="2"/>
      </rPr>
      <t xml:space="preserve">                    </t>
    </r>
    <r>
      <rPr>
        <b/>
        <sz val="10"/>
        <rFont val="宋体"/>
        <family val="3"/>
        <charset val="134"/>
      </rPr>
      <t>供应商签字敲章确认</t>
    </r>
    <r>
      <rPr>
        <b/>
        <sz val="10"/>
        <rFont val="Arial"/>
        <family val="2"/>
      </rPr>
      <t xml:space="preserve">/Sign and Chop by supplier:                                                                                                                                                                                                         </t>
    </r>
  </si>
  <si>
    <t>火车票或动车票</t>
    <phoneticPr fontId="33" type="noConversion"/>
  </si>
  <si>
    <r>
      <t>_天津_地点-_</t>
    </r>
    <r>
      <rPr>
        <u/>
        <sz val="9"/>
        <rFont val="宋体"/>
        <family val="3"/>
        <charset val="134"/>
      </rPr>
      <t>石家庄</t>
    </r>
    <r>
      <rPr>
        <sz val="9"/>
        <rFont val="宋体"/>
        <family val="3"/>
        <charset val="134"/>
      </rPr>
      <t>_地点</t>
    </r>
    <phoneticPr fontId="33" type="noConversion"/>
  </si>
  <si>
    <t>_北京_地点-__石家庄 地点</t>
    <phoneticPr fontId="33" type="noConversion"/>
  </si>
  <si>
    <r>
      <t>_成都_地点-</t>
    </r>
    <r>
      <rPr>
        <b/>
        <u/>
        <sz val="9"/>
        <rFont val="宋体"/>
        <family val="3"/>
        <charset val="134"/>
      </rPr>
      <t>石家庄</t>
    </r>
    <r>
      <rPr>
        <b/>
        <sz val="9"/>
        <rFont val="宋体"/>
        <family val="3"/>
        <charset val="134"/>
      </rPr>
      <t>地点</t>
    </r>
    <phoneticPr fontId="33" type="noConversion"/>
  </si>
  <si>
    <t>_杭州_地点-石家庄__地点</t>
    <phoneticPr fontId="33" type="noConversion"/>
  </si>
  <si>
    <t>_沈阳_地点-_石家庄_地点</t>
    <phoneticPr fontId="33" type="noConversion"/>
  </si>
  <si>
    <t>_郑州_地点-_石家庄_地点</t>
    <phoneticPr fontId="33" type="noConversion"/>
  </si>
  <si>
    <t>慢乙肝抗病毒跨区域学术研讨会</t>
    <phoneticPr fontId="33" type="noConversion"/>
  </si>
  <si>
    <t>康辉集团北京国际会议展览有限公司</t>
    <phoneticPr fontId="33" type="noConversion"/>
  </si>
  <si>
    <t>耿吴茜/18210062127</t>
    <phoneticPr fontId="33" type="noConversion"/>
  </si>
  <si>
    <t>机票</t>
    <phoneticPr fontId="33" type="noConversion"/>
  </si>
  <si>
    <t>包含投影仪，幕布，10个桌签，纸、笔、茶水，24日下午4小时场租</t>
    <phoneticPr fontId="33" type="noConversion"/>
  </si>
  <si>
    <t>酒店可以提供麦克风</t>
    <phoneticPr fontId="33" type="noConversion"/>
  </si>
  <si>
    <t>机票预估价格，以实际出票金额结算</t>
    <phoneticPr fontId="33" type="noConversion"/>
  </si>
  <si>
    <t>酒店常设自助，午餐11:30-14:00，10人以下188元/人</t>
    <phoneticPr fontId="33" type="noConversion"/>
  </si>
  <si>
    <t>预估数量，以实际出票结算，含服务费报价</t>
    <phoneticPr fontId="33" type="noConversion"/>
  </si>
  <si>
    <t>出发地及目的地接送站</t>
    <phoneticPr fontId="33" type="noConversion"/>
  </si>
  <si>
    <t>外出用餐，预估费用，以实际用餐费用结算</t>
    <phoneticPr fontId="33" type="noConversion"/>
  </si>
  <si>
    <t>石家庄市内接送机接送 4座</t>
    <phoneticPr fontId="33" type="noConversion"/>
  </si>
  <si>
    <t>始发地接送</t>
    <phoneticPr fontId="33" type="noConversion"/>
  </si>
  <si>
    <t>石家庄太行酒店</t>
    <phoneticPr fontId="3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</si>
</sst>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76" formatCode="#,##0.00_ "/>
    <numFmt numFmtId="177" formatCode="#,##0.000_ "/>
  </numFmts>
  <fonts count="34" x14ac:knownFonts="1">
    <font>
      <sz val="11"/>
      <color theme="1"/>
      <name val="宋体"/>
      <charset val="134"/>
      <scheme val="minor"/>
    </font>
    <font>
      <b/>
      <sz val="14"/>
      <name val="宋体"/>
      <family val="3"/>
      <charset val="134"/>
    </font>
    <font>
      <b/>
      <sz val="14"/>
      <name val="Arial"/>
      <family val="2"/>
    </font>
    <font>
      <b/>
      <sz val="10"/>
      <name val="黑体"/>
      <family val="3"/>
      <charset val="134"/>
    </font>
    <font>
      <b/>
      <u/>
      <sz val="9"/>
      <color indexed="10"/>
      <name val="黑体"/>
      <family val="3"/>
      <charset val="134"/>
    </font>
    <font>
      <b/>
      <u/>
      <sz val="10"/>
      <color indexed="10"/>
      <name val="黑体"/>
      <family val="3"/>
      <charset val="134"/>
    </font>
    <font>
      <b/>
      <sz val="10"/>
      <color indexed="10"/>
      <name val="黑体"/>
      <family val="3"/>
      <charset val="134"/>
    </font>
    <font>
      <b/>
      <sz val="10"/>
      <color rgb="FFFF0000"/>
      <name val="黑体"/>
      <family val="3"/>
      <charset val="134"/>
    </font>
    <font>
      <b/>
      <sz val="10"/>
      <color rgb="FFFF0000"/>
      <name val="Arial"/>
      <family val="2"/>
    </font>
    <font>
      <b/>
      <sz val="14"/>
      <name val="黑体"/>
      <family val="3"/>
      <charset val="134"/>
    </font>
    <font>
      <b/>
      <sz val="9"/>
      <name val="Arial"/>
      <family val="2"/>
    </font>
    <font>
      <b/>
      <sz val="9"/>
      <name val="宋体"/>
      <family val="3"/>
      <charset val="134"/>
    </font>
    <font>
      <sz val="9"/>
      <name val="Arial"/>
      <family val="2"/>
    </font>
    <font>
      <sz val="9"/>
      <color indexed="8"/>
      <name val="宋体"/>
      <family val="3"/>
      <charset val="134"/>
    </font>
    <font>
      <sz val="9"/>
      <color indexed="8"/>
      <name val="Arial"/>
      <family val="2"/>
    </font>
    <font>
      <sz val="9"/>
      <name val="宋体"/>
      <family val="3"/>
      <charset val="134"/>
    </font>
    <font>
      <b/>
      <sz val="10"/>
      <color indexed="9"/>
      <name val="黑体"/>
      <family val="3"/>
      <charset val="134"/>
    </font>
    <font>
      <b/>
      <sz val="10"/>
      <color theme="0"/>
      <name val="黑体"/>
      <family val="3"/>
      <charset val="134"/>
    </font>
    <font>
      <sz val="9"/>
      <color indexed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0"/>
      <name val="宋体"/>
      <family val="3"/>
      <charset val="134"/>
    </font>
    <font>
      <sz val="9"/>
      <color indexed="10"/>
      <name val="宋体"/>
      <family val="3"/>
      <charset val="134"/>
    </font>
    <font>
      <sz val="11"/>
      <name val="宋体"/>
      <family val="3"/>
      <charset val="134"/>
    </font>
    <font>
      <sz val="12"/>
      <name val="宋体"/>
      <family val="3"/>
      <charset val="134"/>
    </font>
    <font>
      <sz val="10"/>
      <name val="Arial"/>
      <family val="2"/>
    </font>
    <font>
      <b/>
      <u/>
      <sz val="10"/>
      <name val="黑体"/>
      <family val="3"/>
      <charset val="134"/>
    </font>
    <font>
      <b/>
      <sz val="10"/>
      <name val="Times New Roman"/>
      <family val="1"/>
    </font>
    <font>
      <sz val="9"/>
      <color indexed="8"/>
      <name val="Times New Roman"/>
      <family val="1"/>
    </font>
    <font>
      <b/>
      <sz val="10"/>
      <color indexed="9"/>
      <name val="Times New Roman"/>
      <family val="1"/>
    </font>
    <font>
      <u/>
      <sz val="9"/>
      <name val="宋体"/>
      <family val="3"/>
      <charset val="134"/>
    </font>
    <font>
      <b/>
      <u/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37437055574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8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5">
    <xf numFmtId="0" fontId="0" fillId="0" borderId="0">
      <alignment vertical="center"/>
    </xf>
    <xf numFmtId="0" fontId="25" fillId="0" borderId="0">
      <alignment vertical="center"/>
    </xf>
    <xf numFmtId="0" fontId="32" fillId="0" borderId="0">
      <alignment vertical="center"/>
    </xf>
    <xf numFmtId="0" fontId="24" fillId="0" borderId="0">
      <alignment vertical="center"/>
    </xf>
    <xf numFmtId="43" fontId="32" fillId="0" borderId="0" applyFont="0" applyFill="0" applyBorder="0" applyAlignment="0" applyProtection="0">
      <alignment vertical="center"/>
    </xf>
  </cellStyleXfs>
  <cellXfs count="110">
    <xf numFmtId="0" fontId="0" fillId="0" borderId="0" xfId="0">
      <alignment vertical="center"/>
    </xf>
    <xf numFmtId="0" fontId="0" fillId="2" borderId="0" xfId="0" applyFill="1">
      <alignment vertical="center"/>
    </xf>
    <xf numFmtId="0" fontId="3" fillId="0" borderId="0" xfId="3" applyFont="1" applyBorder="1" applyAlignment="1">
      <alignment vertical="center"/>
    </xf>
    <xf numFmtId="0" fontId="4" fillId="3" borderId="1" xfId="3" applyFont="1" applyFill="1" applyBorder="1" applyAlignment="1">
      <alignment vertical="center" wrapText="1"/>
    </xf>
    <xf numFmtId="0" fontId="3" fillId="0" borderId="0" xfId="3" applyFont="1" applyBorder="1" applyAlignment="1">
      <alignment horizontal="center" vertical="center"/>
    </xf>
    <xf numFmtId="0" fontId="3" fillId="0" borderId="0" xfId="3" applyFont="1" applyBorder="1" applyAlignment="1">
      <alignment horizontal="left" vertical="center"/>
    </xf>
    <xf numFmtId="0" fontId="5" fillId="3" borderId="2" xfId="3" applyFont="1" applyFill="1" applyBorder="1" applyAlignment="1">
      <alignment horizontal="left" vertical="center"/>
    </xf>
    <xf numFmtId="14" fontId="6" fillId="3" borderId="2" xfId="3" applyNumberFormat="1" applyFont="1" applyFill="1" applyBorder="1" applyAlignment="1">
      <alignment horizontal="left" vertical="center"/>
    </xf>
    <xf numFmtId="0" fontId="7" fillId="0" borderId="0" xfId="3" applyFont="1" applyFill="1" applyBorder="1" applyAlignment="1">
      <alignment horizontal="left" vertical="center"/>
    </xf>
    <xf numFmtId="0" fontId="3" fillId="5" borderId="0" xfId="3" applyFont="1" applyFill="1" applyBorder="1" applyAlignment="1">
      <alignment horizontal="center" vertical="center"/>
    </xf>
    <xf numFmtId="0" fontId="10" fillId="0" borderId="0" xfId="3" applyFont="1" applyBorder="1" applyAlignment="1">
      <alignment horizontal="center" vertical="center"/>
    </xf>
    <xf numFmtId="0" fontId="11" fillId="0" borderId="0" xfId="3" applyFont="1" applyBorder="1" applyAlignment="1">
      <alignment horizontal="left" vertical="center"/>
    </xf>
    <xf numFmtId="0" fontId="12" fillId="0" borderId="0" xfId="3" applyFont="1" applyBorder="1" applyAlignment="1">
      <alignment horizontal="center" vertical="center"/>
    </xf>
    <xf numFmtId="0" fontId="13" fillId="3" borderId="0" xfId="3" applyFont="1" applyFill="1" applyBorder="1" applyAlignment="1">
      <alignment horizontal="left" vertical="center"/>
    </xf>
    <xf numFmtId="0" fontId="14" fillId="3" borderId="0" xfId="3" applyFont="1" applyFill="1" applyBorder="1" applyAlignment="1">
      <alignment horizontal="center" vertical="center"/>
    </xf>
    <xf numFmtId="0" fontId="13" fillId="0" borderId="0" xfId="3" applyFont="1" applyBorder="1" applyAlignment="1">
      <alignment horizontal="center" vertical="center"/>
    </xf>
    <xf numFmtId="40" fontId="14" fillId="4" borderId="0" xfId="3" applyNumberFormat="1" applyFont="1" applyFill="1" applyBorder="1" applyAlignment="1">
      <alignment horizontal="right" vertical="center"/>
    </xf>
    <xf numFmtId="4" fontId="12" fillId="0" borderId="0" xfId="3" applyNumberFormat="1" applyFont="1" applyFill="1" applyBorder="1">
      <alignment vertical="center"/>
    </xf>
    <xf numFmtId="0" fontId="13" fillId="0" borderId="0" xfId="3" applyFont="1" applyFill="1" applyBorder="1" applyAlignment="1">
      <alignment horizontal="left" vertical="center"/>
    </xf>
    <xf numFmtId="0" fontId="13" fillId="3" borderId="0" xfId="3" applyFont="1" applyFill="1" applyBorder="1" applyAlignment="1">
      <alignment horizontal="left" vertical="center" wrapText="1"/>
    </xf>
    <xf numFmtId="0" fontId="13" fillId="4" borderId="0" xfId="3" applyFont="1" applyFill="1" applyBorder="1" applyAlignment="1">
      <alignment vertical="center" wrapText="1"/>
    </xf>
    <xf numFmtId="0" fontId="15" fillId="0" borderId="0" xfId="3" applyFont="1" applyFill="1" applyBorder="1" applyAlignment="1">
      <alignment horizontal="left" vertical="center"/>
    </xf>
    <xf numFmtId="4" fontId="10" fillId="6" borderId="0" xfId="3" applyNumberFormat="1" applyFont="1" applyFill="1" applyBorder="1">
      <alignment vertical="center"/>
    </xf>
    <xf numFmtId="0" fontId="16" fillId="7" borderId="0" xfId="3" applyFont="1" applyFill="1" applyBorder="1" applyAlignment="1">
      <alignment horizontal="center" vertical="center"/>
    </xf>
    <xf numFmtId="0" fontId="17" fillId="7" borderId="0" xfId="3" applyFont="1" applyFill="1" applyBorder="1" applyAlignment="1">
      <alignment horizontal="center" vertical="center"/>
    </xf>
    <xf numFmtId="0" fontId="10" fillId="0" borderId="0" xfId="3" applyFont="1" applyFill="1" applyBorder="1" applyAlignment="1">
      <alignment horizontal="center" vertical="center"/>
    </xf>
    <xf numFmtId="0" fontId="12" fillId="0" borderId="0" xfId="3" applyFont="1" applyFill="1" applyBorder="1" applyAlignment="1">
      <alignment horizontal="center" vertical="center"/>
    </xf>
    <xf numFmtId="0" fontId="15" fillId="3" borderId="0" xfId="3" applyFont="1" applyFill="1" applyBorder="1" applyAlignment="1">
      <alignment horizontal="left" vertical="center"/>
    </xf>
    <xf numFmtId="0" fontId="15" fillId="0" borderId="0" xfId="3" applyFont="1" applyFill="1" applyBorder="1" applyAlignment="1">
      <alignment horizontal="center" vertical="center"/>
    </xf>
    <xf numFmtId="4" fontId="12" fillId="4" borderId="0" xfId="3" applyNumberFormat="1" applyFont="1" applyFill="1" applyBorder="1">
      <alignment vertical="center"/>
    </xf>
    <xf numFmtId="4" fontId="18" fillId="4" borderId="0" xfId="3" applyNumberFormat="1" applyFont="1" applyFill="1" applyBorder="1">
      <alignment vertical="center"/>
    </xf>
    <xf numFmtId="0" fontId="15" fillId="0" borderId="0" xfId="3" applyFont="1" applyBorder="1" applyAlignment="1">
      <alignment horizontal="left" vertical="center"/>
    </xf>
    <xf numFmtId="0" fontId="12" fillId="3" borderId="0" xfId="3" applyFont="1" applyFill="1" applyBorder="1" applyAlignment="1">
      <alignment vertical="center"/>
    </xf>
    <xf numFmtId="0" fontId="15" fillId="3" borderId="0" xfId="3" applyFont="1" applyFill="1" applyBorder="1" applyAlignment="1">
      <alignment horizontal="center" vertical="center"/>
    </xf>
    <xf numFmtId="0" fontId="12" fillId="3" borderId="0" xfId="3" applyFont="1" applyFill="1" applyBorder="1" applyAlignment="1">
      <alignment horizontal="center" vertical="center"/>
    </xf>
    <xf numFmtId="0" fontId="15" fillId="0" borderId="0" xfId="3" applyFont="1" applyBorder="1" applyAlignment="1">
      <alignment horizontal="center" vertical="center"/>
    </xf>
    <xf numFmtId="0" fontId="10" fillId="4" borderId="0" xfId="3" applyFont="1" applyFill="1" applyBorder="1" applyAlignment="1">
      <alignment horizontal="left" vertical="center"/>
    </xf>
    <xf numFmtId="0" fontId="12" fillId="4" borderId="0" xfId="3" applyFont="1" applyFill="1" applyBorder="1" applyAlignment="1">
      <alignment horizontal="right" vertical="center"/>
    </xf>
    <xf numFmtId="0" fontId="12" fillId="0" borderId="0" xfId="3" applyFont="1" applyBorder="1" applyAlignment="1">
      <alignment horizontal="left" vertical="center"/>
    </xf>
    <xf numFmtId="0" fontId="10" fillId="3" borderId="0" xfId="3" applyFont="1" applyFill="1" applyBorder="1" applyAlignment="1">
      <alignment horizontal="left" vertical="center"/>
    </xf>
    <xf numFmtId="0" fontId="10" fillId="8" borderId="0" xfId="3" applyFont="1" applyFill="1" applyBorder="1" applyAlignment="1">
      <alignment horizontal="left" vertical="center"/>
    </xf>
    <xf numFmtId="4" fontId="10" fillId="8" borderId="0" xfId="3" applyNumberFormat="1" applyFont="1" applyFill="1" applyBorder="1">
      <alignment vertical="center"/>
    </xf>
    <xf numFmtId="0" fontId="15" fillId="0" borderId="0" xfId="3" applyFont="1" applyBorder="1">
      <alignment vertical="center"/>
    </xf>
    <xf numFmtId="0" fontId="15" fillId="0" borderId="0" xfId="3" applyFont="1" applyFill="1" applyBorder="1">
      <alignment vertical="center"/>
    </xf>
    <xf numFmtId="176" fontId="12" fillId="4" borderId="0" xfId="3" applyNumberFormat="1" applyFont="1" applyFill="1" applyBorder="1">
      <alignment vertical="center"/>
    </xf>
    <xf numFmtId="0" fontId="13" fillId="0" borderId="0" xfId="3" applyFont="1" applyBorder="1" applyAlignment="1">
      <alignment vertical="center" wrapText="1"/>
    </xf>
    <xf numFmtId="0" fontId="0" fillId="0" borderId="0" xfId="0" applyFill="1">
      <alignment vertical="center"/>
    </xf>
    <xf numFmtId="0" fontId="15" fillId="0" borderId="0" xfId="3" applyFont="1" applyFill="1" applyBorder="1" applyAlignment="1">
      <alignment horizontal="left" vertical="center" wrapText="1"/>
    </xf>
    <xf numFmtId="0" fontId="0" fillId="0" borderId="0" xfId="0" applyFill="1" applyBorder="1">
      <alignment vertical="center"/>
    </xf>
    <xf numFmtId="0" fontId="15" fillId="0" borderId="0" xfId="3" applyFont="1" applyBorder="1" applyProtection="1">
      <alignment vertical="center"/>
      <protection locked="0"/>
    </xf>
    <xf numFmtId="0" fontId="15" fillId="8" borderId="0" xfId="3" applyFont="1" applyFill="1" applyBorder="1">
      <alignment vertical="center"/>
    </xf>
    <xf numFmtId="0" fontId="11" fillId="0" borderId="0" xfId="3" applyFont="1" applyBorder="1" applyAlignment="1">
      <alignment horizontal="left" vertical="center" wrapText="1"/>
    </xf>
    <xf numFmtId="0" fontId="17" fillId="7" borderId="0" xfId="3" applyFont="1" applyFill="1" applyBorder="1" applyAlignment="1">
      <alignment vertical="center"/>
    </xf>
    <xf numFmtId="0" fontId="15" fillId="2" borderId="0" xfId="3" applyFont="1" applyFill="1" applyBorder="1" applyAlignment="1">
      <alignment horizontal="left" vertical="center"/>
    </xf>
    <xf numFmtId="0" fontId="19" fillId="9" borderId="0" xfId="3" applyFont="1" applyFill="1" applyBorder="1" applyAlignment="1">
      <alignment vertical="center"/>
    </xf>
    <xf numFmtId="0" fontId="22" fillId="0" borderId="0" xfId="3" applyFont="1" applyBorder="1" applyAlignment="1">
      <alignment vertical="center" wrapText="1"/>
    </xf>
    <xf numFmtId="0" fontId="22" fillId="0" borderId="0" xfId="3" applyFont="1" applyBorder="1">
      <alignment vertical="center"/>
    </xf>
    <xf numFmtId="176" fontId="23" fillId="9" borderId="0" xfId="3" applyNumberFormat="1" applyFont="1" applyFill="1" applyBorder="1">
      <alignment vertical="center"/>
    </xf>
    <xf numFmtId="0" fontId="15" fillId="3" borderId="0" xfId="3" applyFont="1" applyFill="1" applyBorder="1" applyAlignment="1">
      <alignment horizontal="center" vertical="center"/>
    </xf>
    <xf numFmtId="177" fontId="19" fillId="9" borderId="0" xfId="3" applyNumberFormat="1" applyFont="1" applyFill="1" applyBorder="1" applyAlignment="1">
      <alignment horizontal="right" vertical="center"/>
    </xf>
    <xf numFmtId="0" fontId="0" fillId="2" borderId="0" xfId="0" applyFill="1" applyBorder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4" fontId="12" fillId="0" borderId="0" xfId="3" applyNumberFormat="1" applyFont="1" applyFill="1" applyBorder="1" applyAlignment="1">
      <alignment horizontal="right" vertical="center"/>
    </xf>
    <xf numFmtId="0" fontId="13" fillId="3" borderId="0" xfId="3" applyFont="1" applyFill="1" applyBorder="1" applyAlignment="1">
      <alignment vertical="center" wrapText="1"/>
    </xf>
    <xf numFmtId="4" fontId="12" fillId="4" borderId="0" xfId="3" applyNumberFormat="1" applyFont="1" applyFill="1" applyBorder="1" applyAlignment="1">
      <alignment horizontal="right" vertical="center"/>
    </xf>
    <xf numFmtId="2" fontId="0" fillId="0" borderId="0" xfId="0" applyNumberFormat="1">
      <alignment vertical="center"/>
    </xf>
    <xf numFmtId="0" fontId="3" fillId="0" borderId="0" xfId="3" applyFont="1" applyBorder="1" applyAlignment="1">
      <alignment horizontal="left" vertical="center"/>
    </xf>
    <xf numFmtId="0" fontId="3" fillId="5" borderId="0" xfId="3" applyFont="1" applyFill="1" applyBorder="1" applyAlignment="1">
      <alignment horizontal="center" vertical="center"/>
    </xf>
    <xf numFmtId="0" fontId="11" fillId="0" borderId="0" xfId="3" applyFont="1" applyBorder="1" applyAlignment="1">
      <alignment horizontal="left" vertical="center"/>
    </xf>
    <xf numFmtId="0" fontId="13" fillId="3" borderId="0" xfId="3" applyFont="1" applyFill="1" applyBorder="1" applyAlignment="1">
      <alignment horizontal="left" vertical="center" wrapText="1"/>
    </xf>
    <xf numFmtId="0" fontId="17" fillId="7" borderId="0" xfId="3" applyFont="1" applyFill="1" applyBorder="1" applyAlignment="1">
      <alignment horizontal="center" vertical="center"/>
    </xf>
    <xf numFmtId="0" fontId="15" fillId="3" borderId="0" xfId="3" applyFont="1" applyFill="1" applyBorder="1" applyAlignment="1">
      <alignment horizontal="center" vertical="center"/>
    </xf>
    <xf numFmtId="0" fontId="15" fillId="0" borderId="0" xfId="3" applyFont="1" applyBorder="1" applyAlignment="1">
      <alignment horizontal="center" vertical="center"/>
    </xf>
    <xf numFmtId="0" fontId="10" fillId="8" borderId="0" xfId="3" applyFont="1" applyFill="1" applyBorder="1" applyAlignment="1">
      <alignment horizontal="left" vertical="center"/>
    </xf>
    <xf numFmtId="0" fontId="12" fillId="0" borderId="0" xfId="3" applyFont="1" applyFill="1" applyBorder="1" applyAlignment="1">
      <alignment horizontal="center" vertical="center"/>
    </xf>
    <xf numFmtId="0" fontId="12" fillId="0" borderId="0" xfId="3" applyFont="1" applyBorder="1" applyAlignment="1">
      <alignment horizontal="center" vertical="center"/>
    </xf>
    <xf numFmtId="0" fontId="15" fillId="0" borderId="0" xfId="3" applyFont="1" applyFill="1" applyBorder="1" applyAlignment="1">
      <alignment horizontal="left" vertical="center"/>
    </xf>
    <xf numFmtId="0" fontId="15" fillId="0" borderId="0" xfId="3" applyFont="1" applyBorder="1" applyAlignment="1">
      <alignment horizontal="left" vertical="center"/>
    </xf>
    <xf numFmtId="4" fontId="12" fillId="0" borderId="0" xfId="3" applyNumberFormat="1" applyFont="1" applyFill="1" applyBorder="1" applyAlignment="1">
      <alignment horizontal="center" vertical="center"/>
    </xf>
    <xf numFmtId="0" fontId="12" fillId="0" borderId="0" xfId="3" applyFont="1" applyFill="1" applyBorder="1" applyAlignment="1">
      <alignment horizontal="center" vertical="center"/>
    </xf>
    <xf numFmtId="0" fontId="20" fillId="0" borderId="0" xfId="3" applyFont="1" applyBorder="1" applyAlignment="1">
      <alignment horizontal="left" vertical="center"/>
    </xf>
    <xf numFmtId="0" fontId="21" fillId="0" borderId="0" xfId="3" applyFont="1" applyBorder="1" applyAlignment="1">
      <alignment horizontal="left" vertical="center"/>
    </xf>
    <xf numFmtId="0" fontId="12" fillId="0" borderId="0" xfId="3" applyFont="1" applyBorder="1" applyAlignment="1">
      <alignment horizontal="center" vertical="center"/>
    </xf>
    <xf numFmtId="0" fontId="15" fillId="0" borderId="0" xfId="3" applyFont="1" applyFill="1" applyBorder="1" applyAlignment="1">
      <alignment horizontal="left" vertical="center"/>
    </xf>
    <xf numFmtId="0" fontId="15" fillId="0" borderId="0" xfId="3" applyFont="1" applyBorder="1" applyAlignment="1">
      <alignment horizontal="left" vertical="center"/>
    </xf>
    <xf numFmtId="0" fontId="15" fillId="4" borderId="0" xfId="3" applyFont="1" applyFill="1" applyBorder="1" applyAlignment="1">
      <alignment horizontal="center" vertical="center" wrapText="1"/>
    </xf>
    <xf numFmtId="0" fontId="15" fillId="4" borderId="0" xfId="3" applyFont="1" applyFill="1" applyBorder="1" applyAlignment="1">
      <alignment horizontal="center" vertical="center"/>
    </xf>
    <xf numFmtId="0" fontId="11" fillId="8" borderId="0" xfId="3" applyFont="1" applyFill="1" applyBorder="1" applyAlignment="1">
      <alignment horizontal="left" vertical="center"/>
    </xf>
    <xf numFmtId="0" fontId="10" fillId="8" borderId="0" xfId="3" applyFont="1" applyFill="1" applyBorder="1" applyAlignment="1">
      <alignment horizontal="left" vertical="center"/>
    </xf>
    <xf numFmtId="0" fontId="11" fillId="0" borderId="0" xfId="3" applyFont="1" applyBorder="1" applyAlignment="1">
      <alignment horizontal="left" vertical="center"/>
    </xf>
    <xf numFmtId="0" fontId="17" fillId="7" borderId="0" xfId="3" applyFont="1" applyFill="1" applyBorder="1" applyAlignment="1">
      <alignment horizontal="center" vertical="center"/>
    </xf>
    <xf numFmtId="0" fontId="15" fillId="3" borderId="0" xfId="3" applyFont="1" applyFill="1" applyBorder="1" applyAlignment="1">
      <alignment horizontal="center" vertical="center"/>
    </xf>
    <xf numFmtId="0" fontId="10" fillId="0" borderId="0" xfId="3" applyFont="1" applyBorder="1" applyAlignment="1">
      <alignment horizontal="left" vertical="center"/>
    </xf>
    <xf numFmtId="0" fontId="15" fillId="0" borderId="0" xfId="3" applyFont="1" applyBorder="1" applyAlignment="1">
      <alignment horizontal="center" vertical="center"/>
    </xf>
    <xf numFmtId="0" fontId="13" fillId="3" borderId="0" xfId="3" applyFont="1" applyFill="1" applyBorder="1" applyAlignment="1">
      <alignment horizontal="left" vertical="center" wrapText="1"/>
    </xf>
    <xf numFmtId="0" fontId="5" fillId="3" borderId="2" xfId="3" applyFont="1" applyFill="1" applyBorder="1" applyAlignment="1">
      <alignment horizontal="center" vertical="center"/>
    </xf>
    <xf numFmtId="14" fontId="3" fillId="4" borderId="2" xfId="3" applyNumberFormat="1" applyFont="1" applyFill="1" applyBorder="1" applyAlignment="1">
      <alignment horizontal="center" vertical="center"/>
    </xf>
    <xf numFmtId="0" fontId="3" fillId="4" borderId="2" xfId="3" applyFont="1" applyFill="1" applyBorder="1" applyAlignment="1">
      <alignment horizontal="center" vertical="center"/>
    </xf>
    <xf numFmtId="0" fontId="3" fillId="0" borderId="0" xfId="3" applyFont="1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8" fillId="0" borderId="0" xfId="0" applyFont="1" applyBorder="1" applyAlignment="1">
      <alignment horizontal="left" vertical="center" wrapText="1"/>
    </xf>
    <xf numFmtId="0" fontId="9" fillId="5" borderId="0" xfId="3" applyFont="1" applyFill="1" applyBorder="1" applyAlignment="1">
      <alignment horizontal="center" vertical="center"/>
    </xf>
    <xf numFmtId="0" fontId="3" fillId="5" borderId="0" xfId="3" applyFont="1" applyFill="1" applyBorder="1" applyAlignment="1">
      <alignment horizontal="center" vertical="center"/>
    </xf>
    <xf numFmtId="0" fontId="1" fillId="0" borderId="0" xfId="3" applyFont="1" applyBorder="1" applyAlignment="1">
      <alignment horizontal="center" vertical="center"/>
    </xf>
    <xf numFmtId="0" fontId="2" fillId="0" borderId="0" xfId="3" applyFont="1" applyBorder="1" applyAlignment="1">
      <alignment horizontal="center" vertical="center"/>
    </xf>
    <xf numFmtId="0" fontId="4" fillId="3" borderId="1" xfId="3" applyFont="1" applyFill="1" applyBorder="1" applyAlignment="1">
      <alignment horizontal="center" vertical="center" wrapText="1"/>
    </xf>
    <xf numFmtId="0" fontId="3" fillId="4" borderId="1" xfId="3" applyFont="1" applyFill="1" applyBorder="1" applyAlignment="1">
      <alignment horizontal="center" vertical="center"/>
    </xf>
  </cellXfs>
  <cellStyles count="5">
    <cellStyle name="常规" xfId="0" builtinId="0"/>
    <cellStyle name="常规 2" xfId="1" xr:uid="{00000000-0005-0000-0000-000031000000}"/>
    <cellStyle name="常规 3" xfId="2" xr:uid="{00000000-0005-0000-0000-000032000000}"/>
    <cellStyle name="常规_Sheet1 3" xfId="3" xr:uid="{00000000-0005-0000-0000-000033000000}"/>
    <cellStyle name="千位分隔 2" xfId="4" xr:uid="{00000000-0005-0000-0000-000034000000}"/>
  </cellStyles>
  <dxfs count="0"/>
  <tableStyles count="0" defaultTableStyle="TableStyleMedium9" defaultPivotStyle="PivotStyleLight16"/>
  <colors>
    <mruColors>
      <color rgb="FFD9D9D9"/>
      <color rgb="FF31869B"/>
      <color rgb="FFA6A6A6"/>
      <color rgb="FFFF0000"/>
      <color rgb="FFC4D79B"/>
      <color rgb="FFFFFF00"/>
      <color rgb="FF808080"/>
      <color rgb="FFFFFFFF"/>
      <color rgb="FF92CDDC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2"/>
  <sheetViews>
    <sheetView topLeftCell="A10" workbookViewId="0">
      <selection activeCell="G7" sqref="G7:I7"/>
    </sheetView>
  </sheetViews>
  <sheetFormatPr defaultColWidth="9" defaultRowHeight="20.25" customHeight="1" x14ac:dyDescent="0.15"/>
  <cols>
    <col min="1" max="1" width="8.375" customWidth="1"/>
    <col min="2" max="2" width="29.625" customWidth="1"/>
    <col min="3" max="3" width="29.5" customWidth="1"/>
    <col min="4" max="4" width="9.5" customWidth="1"/>
    <col min="5" max="5" width="9.875" customWidth="1"/>
    <col min="7" max="7" width="13.375" customWidth="1"/>
    <col min="8" max="8" width="15.375" customWidth="1"/>
    <col min="9" max="9" width="38" bestFit="1" customWidth="1"/>
  </cols>
  <sheetData>
    <row r="1" spans="1:9" ht="42" customHeight="1" x14ac:dyDescent="0.15">
      <c r="A1" s="106" t="s">
        <v>0</v>
      </c>
      <c r="B1" s="107"/>
      <c r="C1" s="107"/>
      <c r="D1" s="107"/>
      <c r="E1" s="107"/>
      <c r="F1" s="107"/>
      <c r="G1" s="107"/>
      <c r="H1" s="107"/>
      <c r="I1" s="107"/>
    </row>
    <row r="2" spans="1:9" ht="20.25" customHeight="1" x14ac:dyDescent="0.15">
      <c r="A2" s="2" t="s">
        <v>1</v>
      </c>
      <c r="B2" s="3" t="s">
        <v>152</v>
      </c>
      <c r="C2" s="4" t="s">
        <v>2</v>
      </c>
      <c r="D2" s="108" t="s">
        <v>3</v>
      </c>
      <c r="E2" s="108"/>
      <c r="F2" s="2" t="s">
        <v>4</v>
      </c>
      <c r="G2" s="5" t="s">
        <v>5</v>
      </c>
      <c r="H2" s="109" t="s">
        <v>153</v>
      </c>
      <c r="I2" s="109"/>
    </row>
    <row r="3" spans="1:9" ht="20.25" customHeight="1" x14ac:dyDescent="0.15">
      <c r="A3" s="5" t="s">
        <v>6</v>
      </c>
      <c r="B3" s="6" t="s">
        <v>7</v>
      </c>
      <c r="C3" s="5" t="s">
        <v>8</v>
      </c>
      <c r="D3" s="98">
        <v>44</v>
      </c>
      <c r="E3" s="98"/>
      <c r="F3" s="2" t="s">
        <v>9</v>
      </c>
      <c r="G3" s="5" t="s">
        <v>10</v>
      </c>
      <c r="H3" s="100" t="s">
        <v>154</v>
      </c>
      <c r="I3" s="100"/>
    </row>
    <row r="4" spans="1:9" ht="20.25" customHeight="1" x14ac:dyDescent="0.15">
      <c r="A4" s="5" t="s">
        <v>11</v>
      </c>
      <c r="B4" s="7" t="s">
        <v>12</v>
      </c>
      <c r="C4" s="5" t="s">
        <v>13</v>
      </c>
      <c r="D4" s="98">
        <v>7</v>
      </c>
      <c r="E4" s="98"/>
      <c r="F4" s="2" t="s">
        <v>14</v>
      </c>
      <c r="G4" s="5" t="s">
        <v>15</v>
      </c>
      <c r="H4" s="99"/>
      <c r="I4" s="100"/>
    </row>
    <row r="5" spans="1:9" ht="7.5" customHeight="1" x14ac:dyDescent="0.15">
      <c r="A5" s="101"/>
      <c r="B5" s="102"/>
      <c r="C5" s="102"/>
      <c r="D5" s="102"/>
      <c r="E5" s="102"/>
      <c r="F5" s="102"/>
      <c r="G5" s="102"/>
      <c r="H5" s="102"/>
      <c r="I5" s="102"/>
    </row>
    <row r="6" spans="1:9" ht="51" customHeight="1" x14ac:dyDescent="0.15">
      <c r="A6" s="8" t="s">
        <v>16</v>
      </c>
      <c r="B6" s="103" t="s">
        <v>17</v>
      </c>
      <c r="C6" s="103"/>
      <c r="D6" s="103"/>
      <c r="E6" s="103"/>
      <c r="F6" s="103"/>
      <c r="G6" s="103"/>
      <c r="H6" s="103"/>
      <c r="I6" s="103"/>
    </row>
    <row r="7" spans="1:9" ht="20.25" customHeight="1" x14ac:dyDescent="0.15">
      <c r="A7" s="104" t="s">
        <v>18</v>
      </c>
      <c r="B7" s="105"/>
      <c r="C7" s="105"/>
      <c r="D7" s="105"/>
      <c r="E7" s="105"/>
      <c r="F7" s="105"/>
      <c r="G7" s="104" t="s">
        <v>19</v>
      </c>
      <c r="H7" s="105"/>
      <c r="I7" s="105"/>
    </row>
    <row r="8" spans="1:9" ht="20.25" customHeight="1" x14ac:dyDescent="0.15">
      <c r="A8" s="9" t="s">
        <v>20</v>
      </c>
      <c r="B8" s="9" t="s">
        <v>21</v>
      </c>
      <c r="C8" s="9" t="s">
        <v>22</v>
      </c>
      <c r="D8" s="9" t="s">
        <v>23</v>
      </c>
      <c r="E8" s="9" t="s">
        <v>24</v>
      </c>
      <c r="F8" s="9" t="s">
        <v>25</v>
      </c>
      <c r="G8" s="9" t="s">
        <v>26</v>
      </c>
      <c r="H8" s="9" t="s">
        <v>27</v>
      </c>
      <c r="I8" s="9" t="s">
        <v>28</v>
      </c>
    </row>
    <row r="9" spans="1:9" ht="20.25" customHeight="1" x14ac:dyDescent="0.15">
      <c r="A9" s="10" t="s">
        <v>29</v>
      </c>
      <c r="B9" s="92" t="s">
        <v>30</v>
      </c>
      <c r="C9" s="92"/>
      <c r="D9" s="92"/>
      <c r="E9" s="92"/>
      <c r="F9" s="92"/>
      <c r="G9" s="92"/>
      <c r="H9" s="92"/>
      <c r="I9" s="42"/>
    </row>
    <row r="10" spans="1:9" ht="20.25" customHeight="1" x14ac:dyDescent="0.15">
      <c r="A10" s="85" t="s">
        <v>31</v>
      </c>
      <c r="B10" s="97" t="s">
        <v>3</v>
      </c>
      <c r="C10" s="13" t="s">
        <v>32</v>
      </c>
      <c r="D10" s="14">
        <v>5</v>
      </c>
      <c r="E10" s="14">
        <v>1</v>
      </c>
      <c r="F10" s="15" t="s">
        <v>33</v>
      </c>
      <c r="G10" s="16">
        <v>399</v>
      </c>
      <c r="H10" s="17">
        <f>D10*E10*G10</f>
        <v>1995</v>
      </c>
      <c r="I10" s="45" t="s">
        <v>34</v>
      </c>
    </row>
    <row r="11" spans="1:9" ht="20.25" customHeight="1" x14ac:dyDescent="0.15">
      <c r="A11" s="85"/>
      <c r="B11" s="97"/>
      <c r="C11" s="13" t="s">
        <v>35</v>
      </c>
      <c r="D11" s="14">
        <v>11</v>
      </c>
      <c r="E11" s="14">
        <v>1</v>
      </c>
      <c r="F11" s="15" t="s">
        <v>33</v>
      </c>
      <c r="G11" s="16">
        <v>399</v>
      </c>
      <c r="H11" s="17">
        <f t="shared" ref="H11:H12" si="0">D11*E11*G11</f>
        <v>4389</v>
      </c>
      <c r="I11" s="45" t="s">
        <v>36</v>
      </c>
    </row>
    <row r="12" spans="1:9" ht="20.25" customHeight="1" x14ac:dyDescent="0.15">
      <c r="A12" s="85"/>
      <c r="B12" s="66" t="s">
        <v>165</v>
      </c>
      <c r="C12" s="13" t="s">
        <v>35</v>
      </c>
      <c r="D12" s="14">
        <v>7</v>
      </c>
      <c r="E12" s="14">
        <v>1</v>
      </c>
      <c r="F12" s="15" t="s">
        <v>33</v>
      </c>
      <c r="G12" s="16">
        <v>498</v>
      </c>
      <c r="H12" s="17">
        <f t="shared" si="0"/>
        <v>3486</v>
      </c>
      <c r="I12" s="45" t="s">
        <v>34</v>
      </c>
    </row>
    <row r="13" spans="1:9" ht="23.25" customHeight="1" x14ac:dyDescent="0.15">
      <c r="A13" s="85" t="s">
        <v>37</v>
      </c>
      <c r="B13" s="18" t="s">
        <v>38</v>
      </c>
      <c r="C13" s="19" t="s">
        <v>156</v>
      </c>
      <c r="D13" s="14">
        <v>1</v>
      </c>
      <c r="E13" s="14">
        <v>1</v>
      </c>
      <c r="F13" s="15" t="s">
        <v>39</v>
      </c>
      <c r="G13" s="16">
        <v>2144</v>
      </c>
      <c r="H13" s="17">
        <f t="shared" ref="H13:H18" si="1">D13*E13*G13</f>
        <v>2144</v>
      </c>
      <c r="I13" s="20" t="s">
        <v>40</v>
      </c>
    </row>
    <row r="14" spans="1:9" ht="20.25" hidden="1" customHeight="1" x14ac:dyDescent="0.15">
      <c r="A14" s="85"/>
      <c r="B14" s="18" t="s">
        <v>41</v>
      </c>
      <c r="C14" s="13" t="s">
        <v>42</v>
      </c>
      <c r="D14" s="14"/>
      <c r="E14" s="14"/>
      <c r="F14" s="15" t="s">
        <v>43</v>
      </c>
      <c r="G14" s="16"/>
      <c r="H14" s="17">
        <f t="shared" si="1"/>
        <v>0</v>
      </c>
      <c r="I14" s="20" t="s">
        <v>44</v>
      </c>
    </row>
    <row r="15" spans="1:9" ht="20.25" customHeight="1" x14ac:dyDescent="0.15">
      <c r="A15" s="85"/>
      <c r="B15" s="18" t="s">
        <v>45</v>
      </c>
      <c r="C15" s="13" t="s">
        <v>46</v>
      </c>
      <c r="D15" s="14">
        <v>1</v>
      </c>
      <c r="E15" s="14">
        <v>1</v>
      </c>
      <c r="F15" s="15" t="s">
        <v>47</v>
      </c>
      <c r="G15" s="16">
        <v>600</v>
      </c>
      <c r="H15" s="17">
        <f t="shared" si="1"/>
        <v>600</v>
      </c>
      <c r="I15" s="20" t="s">
        <v>48</v>
      </c>
    </row>
    <row r="16" spans="1:9" ht="20.25" customHeight="1" x14ac:dyDescent="0.15">
      <c r="A16" s="85"/>
      <c r="B16" s="18" t="s">
        <v>49</v>
      </c>
      <c r="C16" s="13" t="s">
        <v>50</v>
      </c>
      <c r="D16" s="14">
        <v>2</v>
      </c>
      <c r="E16" s="14">
        <v>1</v>
      </c>
      <c r="F16" s="15" t="s">
        <v>51</v>
      </c>
      <c r="G16" s="16">
        <v>0</v>
      </c>
      <c r="H16" s="17">
        <f t="shared" si="1"/>
        <v>0</v>
      </c>
      <c r="I16" s="20" t="s">
        <v>157</v>
      </c>
    </row>
    <row r="17" spans="1:11" ht="20.25" hidden="1" customHeight="1" x14ac:dyDescent="0.15">
      <c r="A17" s="85"/>
      <c r="B17" s="21" t="s">
        <v>52</v>
      </c>
      <c r="C17" s="13" t="s">
        <v>53</v>
      </c>
      <c r="D17" s="14"/>
      <c r="E17" s="14"/>
      <c r="F17" s="15" t="s">
        <v>54</v>
      </c>
      <c r="G17" s="16"/>
      <c r="H17" s="17">
        <f t="shared" si="1"/>
        <v>0</v>
      </c>
      <c r="I17" s="20" t="s">
        <v>44</v>
      </c>
    </row>
    <row r="18" spans="1:11" ht="20.25" hidden="1" customHeight="1" x14ac:dyDescent="0.15">
      <c r="A18" s="85"/>
      <c r="B18" s="18" t="s">
        <v>55</v>
      </c>
      <c r="C18" s="13"/>
      <c r="D18" s="14"/>
      <c r="E18" s="14"/>
      <c r="F18" s="15" t="s">
        <v>56</v>
      </c>
      <c r="G18" s="16"/>
      <c r="H18" s="17">
        <f t="shared" si="1"/>
        <v>0</v>
      </c>
      <c r="I18" s="20"/>
    </row>
    <row r="19" spans="1:11" ht="20.25" customHeight="1" x14ac:dyDescent="0.15">
      <c r="A19" s="92" t="s">
        <v>57</v>
      </c>
      <c r="B19" s="95"/>
      <c r="C19" s="95"/>
      <c r="D19" s="95"/>
      <c r="E19" s="95"/>
      <c r="F19" s="95"/>
      <c r="G19" s="95"/>
      <c r="H19" s="22">
        <f>SUM(H10:H18)</f>
        <v>12614</v>
      </c>
      <c r="I19" s="45"/>
    </row>
    <row r="20" spans="1:11" ht="20.25" customHeight="1" x14ac:dyDescent="0.15">
      <c r="A20" s="23" t="s">
        <v>20</v>
      </c>
      <c r="B20" s="23" t="s">
        <v>21</v>
      </c>
      <c r="C20" s="23" t="s">
        <v>22</v>
      </c>
      <c r="D20" s="24" t="s">
        <v>58</v>
      </c>
      <c r="E20" s="24" t="s">
        <v>59</v>
      </c>
      <c r="F20" s="23" t="s">
        <v>25</v>
      </c>
      <c r="G20" s="23" t="s">
        <v>26</v>
      </c>
      <c r="H20" s="23" t="s">
        <v>60</v>
      </c>
      <c r="I20" s="23" t="s">
        <v>28</v>
      </c>
    </row>
    <row r="21" spans="1:11" ht="20.25" customHeight="1" x14ac:dyDescent="0.15">
      <c r="A21" s="25" t="s">
        <v>61</v>
      </c>
      <c r="B21" s="92" t="s">
        <v>62</v>
      </c>
      <c r="C21" s="92"/>
      <c r="D21" s="92"/>
      <c r="E21" s="92"/>
      <c r="F21" s="92"/>
      <c r="G21" s="92"/>
      <c r="H21" s="92"/>
      <c r="I21" s="43"/>
      <c r="J21" s="46"/>
      <c r="K21" s="46"/>
    </row>
    <row r="22" spans="1:11" s="1" customFormat="1" ht="18.75" customHeight="1" x14ac:dyDescent="0.15">
      <c r="A22" s="26" t="s">
        <v>63</v>
      </c>
      <c r="B22" s="21" t="s">
        <v>64</v>
      </c>
      <c r="C22" s="27" t="s">
        <v>65</v>
      </c>
      <c r="D22" s="27">
        <v>10</v>
      </c>
      <c r="E22" s="27">
        <v>1</v>
      </c>
      <c r="F22" s="28" t="s">
        <v>66</v>
      </c>
      <c r="G22" s="29">
        <v>149</v>
      </c>
      <c r="H22" s="17">
        <f>D22*E22*G22</f>
        <v>1490</v>
      </c>
      <c r="I22" s="43" t="s">
        <v>159</v>
      </c>
      <c r="J22" s="46"/>
      <c r="K22" s="46"/>
    </row>
    <row r="23" spans="1:11" ht="38.1" customHeight="1" x14ac:dyDescent="0.15">
      <c r="A23" s="26" t="s">
        <v>67</v>
      </c>
      <c r="B23" s="21" t="s">
        <v>68</v>
      </c>
      <c r="C23" s="27" t="s">
        <v>69</v>
      </c>
      <c r="D23" s="27">
        <v>51</v>
      </c>
      <c r="E23" s="27">
        <v>1</v>
      </c>
      <c r="F23" s="28" t="s">
        <v>66</v>
      </c>
      <c r="G23" s="30">
        <v>300</v>
      </c>
      <c r="H23" s="17">
        <f>D23*E23*G23</f>
        <v>15300</v>
      </c>
      <c r="I23" s="47"/>
      <c r="J23" s="48"/>
      <c r="K23" s="46" t="s">
        <v>70</v>
      </c>
    </row>
    <row r="24" spans="1:11" ht="18.75" customHeight="1" x14ac:dyDescent="0.15">
      <c r="A24" s="12" t="s">
        <v>71</v>
      </c>
      <c r="B24" s="31" t="s">
        <v>64</v>
      </c>
      <c r="C24" s="27" t="s">
        <v>72</v>
      </c>
      <c r="D24" s="27">
        <v>15</v>
      </c>
      <c r="E24" s="27">
        <v>1</v>
      </c>
      <c r="F24" s="28" t="s">
        <v>66</v>
      </c>
      <c r="G24" s="29">
        <v>300</v>
      </c>
      <c r="H24" s="17">
        <f t="shared" ref="H24:H25" si="2">D24*E24*G24</f>
        <v>4500</v>
      </c>
      <c r="I24" s="49" t="s">
        <v>162</v>
      </c>
      <c r="J24" s="46"/>
      <c r="K24" s="46"/>
    </row>
    <row r="25" spans="1:11" ht="18.75" hidden="1" customHeight="1" x14ac:dyDescent="0.15">
      <c r="A25" s="12" t="s">
        <v>73</v>
      </c>
      <c r="B25" s="31"/>
      <c r="C25" s="27"/>
      <c r="D25" s="32"/>
      <c r="E25" s="32"/>
      <c r="F25" s="28" t="s">
        <v>66</v>
      </c>
      <c r="G25" s="30"/>
      <c r="H25" s="17">
        <f t="shared" si="2"/>
        <v>0</v>
      </c>
      <c r="I25" s="42"/>
    </row>
    <row r="26" spans="1:11" ht="20.25" customHeight="1" x14ac:dyDescent="0.15">
      <c r="A26" s="92" t="s">
        <v>74</v>
      </c>
      <c r="B26" s="95"/>
      <c r="C26" s="95"/>
      <c r="D26" s="95"/>
      <c r="E26" s="95"/>
      <c r="F26" s="95"/>
      <c r="G26" s="95"/>
      <c r="H26" s="22">
        <f>SUM(H22:H25)</f>
        <v>21290</v>
      </c>
      <c r="I26" s="42"/>
    </row>
    <row r="27" spans="1:11" ht="20.25" customHeight="1" x14ac:dyDescent="0.15">
      <c r="A27" s="23" t="s">
        <v>20</v>
      </c>
      <c r="B27" s="23" t="s">
        <v>21</v>
      </c>
      <c r="C27" s="23" t="s">
        <v>22</v>
      </c>
      <c r="D27" s="24" t="s">
        <v>23</v>
      </c>
      <c r="E27" s="24" t="s">
        <v>59</v>
      </c>
      <c r="F27" s="23" t="s">
        <v>25</v>
      </c>
      <c r="G27" s="23" t="s">
        <v>26</v>
      </c>
      <c r="H27" s="23" t="s">
        <v>60</v>
      </c>
      <c r="I27" s="23" t="s">
        <v>28</v>
      </c>
    </row>
    <row r="28" spans="1:11" ht="20.25" customHeight="1" x14ac:dyDescent="0.15">
      <c r="A28" s="10" t="s">
        <v>75</v>
      </c>
      <c r="B28" s="92" t="s">
        <v>76</v>
      </c>
      <c r="C28" s="92"/>
      <c r="D28" s="92"/>
      <c r="E28" s="92"/>
      <c r="F28" s="92"/>
      <c r="G28" s="92"/>
      <c r="H28" s="92"/>
      <c r="I28" s="42"/>
    </row>
    <row r="29" spans="1:11" s="62" customFormat="1" ht="20.25" customHeight="1" x14ac:dyDescent="0.15">
      <c r="A29" s="85" t="s">
        <v>77</v>
      </c>
      <c r="B29" s="86" t="s">
        <v>161</v>
      </c>
      <c r="C29" s="27" t="s">
        <v>163</v>
      </c>
      <c r="D29" s="58">
        <v>15</v>
      </c>
      <c r="E29" s="58">
        <v>2</v>
      </c>
      <c r="F29" s="28" t="s">
        <v>78</v>
      </c>
      <c r="G29" s="67">
        <v>280</v>
      </c>
      <c r="H29" s="65">
        <f>D29*E29*G29</f>
        <v>8400</v>
      </c>
      <c r="I29" s="88"/>
      <c r="J29" s="60"/>
      <c r="K29" s="61" t="s">
        <v>70</v>
      </c>
    </row>
    <row r="30" spans="1:11" s="64" customFormat="1" ht="20.25" customHeight="1" x14ac:dyDescent="0.15">
      <c r="A30" s="85"/>
      <c r="B30" s="86"/>
      <c r="C30" s="27" t="s">
        <v>164</v>
      </c>
      <c r="D30" s="58">
        <v>15</v>
      </c>
      <c r="E30" s="58">
        <v>2</v>
      </c>
      <c r="F30" s="28" t="s">
        <v>78</v>
      </c>
      <c r="G30" s="67">
        <v>300</v>
      </c>
      <c r="H30" s="65">
        <f>D30*E30*G30</f>
        <v>9000</v>
      </c>
      <c r="I30" s="88"/>
      <c r="J30" s="63"/>
    </row>
    <row r="31" spans="1:11" ht="20.25" hidden="1" customHeight="1" x14ac:dyDescent="0.15">
      <c r="A31" s="85" t="s">
        <v>79</v>
      </c>
      <c r="B31" s="87" t="s">
        <v>80</v>
      </c>
      <c r="C31" s="27" t="s">
        <v>81</v>
      </c>
      <c r="D31" s="34"/>
      <c r="E31" s="34"/>
      <c r="F31" s="35" t="s">
        <v>78</v>
      </c>
      <c r="G31" s="29"/>
      <c r="H31" s="17">
        <f t="shared" ref="H31:H37" si="3">D31*E31*G31</f>
        <v>0</v>
      </c>
      <c r="I31" s="88"/>
    </row>
    <row r="32" spans="1:11" ht="20.25" hidden="1" customHeight="1" x14ac:dyDescent="0.15">
      <c r="A32" s="85"/>
      <c r="B32" s="87"/>
      <c r="C32" s="27"/>
      <c r="D32" s="34"/>
      <c r="E32" s="34"/>
      <c r="F32" s="35" t="s">
        <v>78</v>
      </c>
      <c r="G32" s="29"/>
      <c r="H32" s="17">
        <f t="shared" si="3"/>
        <v>0</v>
      </c>
      <c r="I32" s="88"/>
    </row>
    <row r="33" spans="1:9" ht="20.25" hidden="1" customHeight="1" x14ac:dyDescent="0.15">
      <c r="A33" s="85" t="s">
        <v>82</v>
      </c>
      <c r="B33" s="87" t="s">
        <v>83</v>
      </c>
      <c r="C33" s="27" t="s">
        <v>84</v>
      </c>
      <c r="D33" s="34"/>
      <c r="E33" s="34"/>
      <c r="F33" s="35" t="s">
        <v>85</v>
      </c>
      <c r="G33" s="29"/>
      <c r="H33" s="17">
        <f t="shared" si="3"/>
        <v>0</v>
      </c>
      <c r="I33" s="88"/>
    </row>
    <row r="34" spans="1:9" ht="20.25" hidden="1" customHeight="1" x14ac:dyDescent="0.15">
      <c r="A34" s="85"/>
      <c r="B34" s="87"/>
      <c r="C34" s="27" t="s">
        <v>81</v>
      </c>
      <c r="D34" s="34"/>
      <c r="E34" s="34"/>
      <c r="F34" s="35" t="s">
        <v>85</v>
      </c>
      <c r="G34" s="29"/>
      <c r="H34" s="17">
        <f t="shared" si="3"/>
        <v>0</v>
      </c>
      <c r="I34" s="88"/>
    </row>
    <row r="35" spans="1:9" ht="20.25" customHeight="1" x14ac:dyDescent="0.15">
      <c r="A35" s="85" t="s">
        <v>86</v>
      </c>
      <c r="B35" s="87" t="s">
        <v>145</v>
      </c>
      <c r="C35" s="27" t="s">
        <v>146</v>
      </c>
      <c r="D35" s="34">
        <v>15</v>
      </c>
      <c r="E35" s="34">
        <v>2</v>
      </c>
      <c r="F35" s="35" t="s">
        <v>87</v>
      </c>
      <c r="G35" s="29">
        <v>152.5</v>
      </c>
      <c r="H35" s="17">
        <f t="shared" si="3"/>
        <v>4575</v>
      </c>
      <c r="I35" s="89" t="s">
        <v>160</v>
      </c>
    </row>
    <row r="36" spans="1:9" ht="20.25" customHeight="1" x14ac:dyDescent="0.15">
      <c r="A36" s="85"/>
      <c r="B36" s="87"/>
      <c r="C36" s="27" t="s">
        <v>147</v>
      </c>
      <c r="D36" s="34">
        <v>6</v>
      </c>
      <c r="E36" s="34">
        <v>2</v>
      </c>
      <c r="F36" s="35" t="s">
        <v>87</v>
      </c>
      <c r="G36" s="29">
        <v>158.5</v>
      </c>
      <c r="H36" s="17">
        <f t="shared" si="3"/>
        <v>1902</v>
      </c>
      <c r="I36" s="89"/>
    </row>
    <row r="37" spans="1:9" ht="17.25" customHeight="1" x14ac:dyDescent="0.15">
      <c r="A37" s="85"/>
      <c r="B37" s="87"/>
      <c r="C37" s="27" t="s">
        <v>151</v>
      </c>
      <c r="D37" s="34">
        <v>2</v>
      </c>
      <c r="E37" s="34">
        <v>2</v>
      </c>
      <c r="F37" s="35" t="s">
        <v>87</v>
      </c>
      <c r="G37" s="29">
        <v>219.5</v>
      </c>
      <c r="H37" s="17">
        <f t="shared" si="3"/>
        <v>878</v>
      </c>
      <c r="I37" s="89"/>
    </row>
    <row r="38" spans="1:9" ht="20.25" customHeight="1" x14ac:dyDescent="0.15">
      <c r="A38" s="92" t="s">
        <v>88</v>
      </c>
      <c r="B38" s="95"/>
      <c r="C38" s="95"/>
      <c r="D38" s="95"/>
      <c r="E38" s="95"/>
      <c r="F38" s="95"/>
      <c r="G38" s="95"/>
      <c r="H38" s="22">
        <f>SUM(H29:H37)</f>
        <v>24755</v>
      </c>
      <c r="I38" s="42"/>
    </row>
    <row r="39" spans="1:9" ht="20.25" customHeight="1" x14ac:dyDescent="0.15">
      <c r="A39" s="23" t="s">
        <v>20</v>
      </c>
      <c r="B39" s="23" t="s">
        <v>21</v>
      </c>
      <c r="C39" s="23" t="s">
        <v>22</v>
      </c>
      <c r="D39" s="93" t="s">
        <v>23</v>
      </c>
      <c r="E39" s="93"/>
      <c r="F39" s="23" t="s">
        <v>25</v>
      </c>
      <c r="G39" s="23" t="s">
        <v>26</v>
      </c>
      <c r="H39" s="23" t="s">
        <v>60</v>
      </c>
      <c r="I39" s="23" t="s">
        <v>28</v>
      </c>
    </row>
    <row r="40" spans="1:9" ht="20.25" customHeight="1" x14ac:dyDescent="0.15">
      <c r="A40" s="10" t="s">
        <v>89</v>
      </c>
      <c r="B40" s="92" t="s">
        <v>90</v>
      </c>
      <c r="C40" s="92"/>
      <c r="D40" s="92"/>
      <c r="E40" s="92"/>
      <c r="F40" s="92"/>
      <c r="G40" s="92"/>
      <c r="H40" s="92"/>
      <c r="I40" s="42"/>
    </row>
    <row r="41" spans="1:9" ht="20.25" customHeight="1" x14ac:dyDescent="0.15">
      <c r="A41" s="12" t="s">
        <v>91</v>
      </c>
      <c r="B41" s="27" t="s">
        <v>92</v>
      </c>
      <c r="C41" s="27"/>
      <c r="D41" s="94"/>
      <c r="E41" s="94"/>
      <c r="F41" s="35"/>
      <c r="G41" s="36"/>
      <c r="H41" s="17">
        <f>D41*G41</f>
        <v>0</v>
      </c>
      <c r="I41" s="96" t="s">
        <v>93</v>
      </c>
    </row>
    <row r="42" spans="1:9" ht="20.25" customHeight="1" x14ac:dyDescent="0.15">
      <c r="A42" s="12" t="s">
        <v>94</v>
      </c>
      <c r="B42" s="27" t="s">
        <v>95</v>
      </c>
      <c r="C42" s="27"/>
      <c r="D42" s="94"/>
      <c r="E42" s="94"/>
      <c r="F42" s="35"/>
      <c r="G42" s="36"/>
      <c r="H42" s="17">
        <f>D42*G42</f>
        <v>0</v>
      </c>
      <c r="I42" s="96"/>
    </row>
    <row r="43" spans="1:9" ht="20.25" customHeight="1" x14ac:dyDescent="0.15">
      <c r="A43" s="12" t="s">
        <v>96</v>
      </c>
      <c r="B43" s="27" t="s">
        <v>97</v>
      </c>
      <c r="C43" s="27"/>
      <c r="D43" s="94"/>
      <c r="E43" s="94"/>
      <c r="F43" s="35"/>
      <c r="G43" s="36"/>
      <c r="H43" s="17">
        <f t="shared" ref="H43:H50" si="4">D43*G43</f>
        <v>0</v>
      </c>
      <c r="I43" s="96"/>
    </row>
    <row r="44" spans="1:9" ht="20.25" customHeight="1" x14ac:dyDescent="0.15">
      <c r="A44" s="12" t="s">
        <v>98</v>
      </c>
      <c r="B44" s="27" t="s">
        <v>99</v>
      </c>
      <c r="C44" s="27"/>
      <c r="D44" s="94"/>
      <c r="E44" s="94"/>
      <c r="F44" s="35" t="s">
        <v>100</v>
      </c>
      <c r="G44" s="37"/>
      <c r="H44" s="17">
        <f t="shared" si="4"/>
        <v>0</v>
      </c>
      <c r="I44" s="96"/>
    </row>
    <row r="45" spans="1:9" ht="20.25" hidden="1" customHeight="1" x14ac:dyDescent="0.15">
      <c r="A45" s="12" t="s">
        <v>101</v>
      </c>
      <c r="B45" s="27"/>
      <c r="C45" s="27"/>
      <c r="D45" s="94"/>
      <c r="E45" s="94"/>
      <c r="F45" s="35"/>
      <c r="G45" s="36"/>
      <c r="H45" s="17">
        <f t="shared" si="4"/>
        <v>0</v>
      </c>
      <c r="I45" s="96"/>
    </row>
    <row r="46" spans="1:9" ht="20.25" hidden="1" customHeight="1" x14ac:dyDescent="0.15">
      <c r="A46" s="12" t="s">
        <v>102</v>
      </c>
      <c r="B46" s="27"/>
      <c r="C46" s="27"/>
      <c r="D46" s="94"/>
      <c r="E46" s="94"/>
      <c r="F46" s="35"/>
      <c r="G46" s="36"/>
      <c r="H46" s="17">
        <f t="shared" si="4"/>
        <v>0</v>
      </c>
      <c r="I46" s="96"/>
    </row>
    <row r="47" spans="1:9" ht="20.25" hidden="1" customHeight="1" x14ac:dyDescent="0.15">
      <c r="A47" s="12" t="s">
        <v>103</v>
      </c>
      <c r="B47" s="27"/>
      <c r="C47" s="27"/>
      <c r="D47" s="33"/>
      <c r="E47" s="33"/>
      <c r="F47" s="35"/>
      <c r="G47" s="36"/>
      <c r="H47" s="17">
        <f t="shared" si="4"/>
        <v>0</v>
      </c>
      <c r="I47" s="96"/>
    </row>
    <row r="48" spans="1:9" ht="20.25" hidden="1" customHeight="1" x14ac:dyDescent="0.15">
      <c r="A48" s="12" t="s">
        <v>104</v>
      </c>
      <c r="B48" s="27"/>
      <c r="C48" s="27"/>
      <c r="D48" s="94"/>
      <c r="E48" s="94"/>
      <c r="F48" s="35"/>
      <c r="G48" s="36"/>
      <c r="H48" s="17">
        <f t="shared" si="4"/>
        <v>0</v>
      </c>
      <c r="I48" s="96"/>
    </row>
    <row r="49" spans="1:9" ht="20.25" hidden="1" customHeight="1" x14ac:dyDescent="0.15">
      <c r="A49" s="12" t="s">
        <v>105</v>
      </c>
      <c r="B49" s="27"/>
      <c r="C49" s="27"/>
      <c r="D49" s="94"/>
      <c r="E49" s="94"/>
      <c r="F49" s="35"/>
      <c r="G49" s="36"/>
      <c r="H49" s="17">
        <f t="shared" si="4"/>
        <v>0</v>
      </c>
      <c r="I49" s="96"/>
    </row>
    <row r="50" spans="1:9" ht="20.25" hidden="1" customHeight="1" x14ac:dyDescent="0.15">
      <c r="A50" s="12" t="s">
        <v>106</v>
      </c>
      <c r="B50" s="27"/>
      <c r="C50" s="27" t="s">
        <v>70</v>
      </c>
      <c r="D50" s="94"/>
      <c r="E50" s="94"/>
      <c r="F50" s="35"/>
      <c r="G50" s="36"/>
      <c r="H50" s="17">
        <f t="shared" si="4"/>
        <v>0</v>
      </c>
      <c r="I50" s="96"/>
    </row>
    <row r="51" spans="1:9" ht="20.25" customHeight="1" x14ac:dyDescent="0.15">
      <c r="A51" s="92" t="s">
        <v>107</v>
      </c>
      <c r="B51" s="95"/>
      <c r="C51" s="95"/>
      <c r="D51" s="95"/>
      <c r="E51" s="95"/>
      <c r="F51" s="95"/>
      <c r="G51" s="95"/>
      <c r="H51" s="22">
        <f>SUM(H41:H50)</f>
        <v>0</v>
      </c>
      <c r="I51" s="42"/>
    </row>
    <row r="52" spans="1:9" ht="20.25" customHeight="1" x14ac:dyDescent="0.15">
      <c r="A52" s="23" t="s">
        <v>20</v>
      </c>
      <c r="B52" s="23" t="s">
        <v>21</v>
      </c>
      <c r="C52" s="23" t="s">
        <v>22</v>
      </c>
      <c r="D52" s="24" t="s">
        <v>58</v>
      </c>
      <c r="E52" s="24" t="s">
        <v>24</v>
      </c>
      <c r="F52" s="23" t="s">
        <v>25</v>
      </c>
      <c r="G52" s="23" t="s">
        <v>26</v>
      </c>
      <c r="H52" s="23" t="s">
        <v>60</v>
      </c>
      <c r="I52" s="23" t="s">
        <v>28</v>
      </c>
    </row>
    <row r="53" spans="1:9" ht="20.25" customHeight="1" x14ac:dyDescent="0.15">
      <c r="A53" s="10" t="s">
        <v>108</v>
      </c>
      <c r="B53" s="95" t="s">
        <v>109</v>
      </c>
      <c r="C53" s="95"/>
      <c r="D53" s="95"/>
      <c r="E53" s="95"/>
      <c r="F53" s="95"/>
      <c r="G53" s="95"/>
      <c r="H53" s="95"/>
      <c r="I53" s="95"/>
    </row>
    <row r="54" spans="1:9" ht="20.25" customHeight="1" x14ac:dyDescent="0.15">
      <c r="A54" s="12" t="s">
        <v>110</v>
      </c>
      <c r="B54" s="38" t="s">
        <v>111</v>
      </c>
      <c r="C54" s="39"/>
      <c r="D54" s="39"/>
      <c r="E54" s="39"/>
      <c r="F54" s="35" t="s">
        <v>66</v>
      </c>
      <c r="G54" s="36"/>
      <c r="H54" s="17">
        <f>D54*E54*G54</f>
        <v>0</v>
      </c>
      <c r="I54" s="42"/>
    </row>
    <row r="55" spans="1:9" ht="20.25" customHeight="1" x14ac:dyDescent="0.15">
      <c r="A55" s="12" t="s">
        <v>112</v>
      </c>
      <c r="B55" s="38" t="s">
        <v>113</v>
      </c>
      <c r="C55" s="39"/>
      <c r="D55" s="39">
        <v>1</v>
      </c>
      <c r="E55" s="39">
        <v>2</v>
      </c>
      <c r="F55" s="35" t="s">
        <v>56</v>
      </c>
      <c r="G55" s="36">
        <v>500</v>
      </c>
      <c r="H55" s="17">
        <f>D55*E55*G55</f>
        <v>1000</v>
      </c>
      <c r="I55" s="42" t="s">
        <v>114</v>
      </c>
    </row>
    <row r="56" spans="1:9" ht="20.25" customHeight="1" x14ac:dyDescent="0.15">
      <c r="A56" s="95" t="s">
        <v>115</v>
      </c>
      <c r="B56" s="95"/>
      <c r="C56" s="95"/>
      <c r="D56" s="95"/>
      <c r="E56" s="95"/>
      <c r="F56" s="95"/>
      <c r="G56" s="95"/>
      <c r="H56" s="22">
        <f>SUM(H54:H55)</f>
        <v>1000</v>
      </c>
      <c r="I56" s="42"/>
    </row>
    <row r="57" spans="1:9" ht="20.25" customHeight="1" x14ac:dyDescent="0.15">
      <c r="A57" s="40" t="s">
        <v>116</v>
      </c>
      <c r="B57" s="40"/>
      <c r="C57" s="40"/>
      <c r="D57" s="40"/>
      <c r="E57" s="40"/>
      <c r="F57" s="40"/>
      <c r="G57" s="40"/>
      <c r="H57" s="41">
        <f>H19+H26+H38+H51+H56</f>
        <v>59659</v>
      </c>
      <c r="I57" s="50"/>
    </row>
    <row r="58" spans="1:9" ht="20.25" customHeight="1" x14ac:dyDescent="0.15">
      <c r="A58" s="23" t="s">
        <v>20</v>
      </c>
      <c r="B58" s="23" t="s">
        <v>21</v>
      </c>
      <c r="C58" s="23" t="s">
        <v>22</v>
      </c>
      <c r="D58" s="93" t="s">
        <v>23</v>
      </c>
      <c r="E58" s="93"/>
      <c r="F58" s="23" t="s">
        <v>25</v>
      </c>
      <c r="G58" s="23" t="s">
        <v>26</v>
      </c>
      <c r="H58" s="23" t="s">
        <v>60</v>
      </c>
      <c r="I58" s="23" t="s">
        <v>28</v>
      </c>
    </row>
    <row r="59" spans="1:9" ht="20.25" customHeight="1" x14ac:dyDescent="0.15">
      <c r="A59" s="10" t="s">
        <v>117</v>
      </c>
      <c r="B59" s="92" t="s">
        <v>118</v>
      </c>
      <c r="C59" s="92"/>
      <c r="D59" s="92"/>
      <c r="E59" s="92"/>
      <c r="F59" s="92"/>
      <c r="G59" s="92"/>
      <c r="H59" s="92"/>
      <c r="I59" s="92"/>
    </row>
    <row r="60" spans="1:9" ht="20.25" customHeight="1" x14ac:dyDescent="0.15">
      <c r="A60" s="12" t="s">
        <v>119</v>
      </c>
      <c r="B60" s="42" t="s">
        <v>118</v>
      </c>
      <c r="C60" s="43"/>
      <c r="D60" s="81">
        <f>H57</f>
        <v>59659</v>
      </c>
      <c r="E60" s="82"/>
      <c r="F60" s="28">
        <v>1</v>
      </c>
      <c r="G60" s="44">
        <v>0.1</v>
      </c>
      <c r="H60" s="17">
        <f>D60*G60</f>
        <v>5965.9000000000005</v>
      </c>
      <c r="I60" s="42"/>
    </row>
    <row r="61" spans="1:9" ht="20.25" customHeight="1" x14ac:dyDescent="0.15">
      <c r="A61" s="90" t="s">
        <v>120</v>
      </c>
      <c r="B61" s="91"/>
      <c r="C61" s="91"/>
      <c r="D61" s="91"/>
      <c r="E61" s="91"/>
      <c r="F61" s="91"/>
      <c r="G61" s="91"/>
      <c r="H61" s="41">
        <f>H60</f>
        <v>5965.9000000000005</v>
      </c>
      <c r="I61" s="50"/>
    </row>
    <row r="62" spans="1:9" ht="20.25" customHeight="1" x14ac:dyDescent="0.15">
      <c r="A62" s="23" t="s">
        <v>20</v>
      </c>
      <c r="B62" s="23" t="s">
        <v>21</v>
      </c>
      <c r="C62" s="23" t="s">
        <v>22</v>
      </c>
      <c r="D62" s="24" t="s">
        <v>58</v>
      </c>
      <c r="E62" s="24" t="s">
        <v>121</v>
      </c>
      <c r="F62" s="23" t="s">
        <v>25</v>
      </c>
      <c r="G62" s="23" t="s">
        <v>26</v>
      </c>
      <c r="H62" s="23" t="s">
        <v>60</v>
      </c>
      <c r="I62" s="23" t="s">
        <v>28</v>
      </c>
    </row>
    <row r="63" spans="1:9" ht="20.25" customHeight="1" x14ac:dyDescent="0.15">
      <c r="A63" s="10" t="s">
        <v>122</v>
      </c>
      <c r="B63" s="92" t="s">
        <v>123</v>
      </c>
      <c r="C63" s="92"/>
      <c r="D63" s="92"/>
      <c r="E63" s="92"/>
      <c r="F63" s="92"/>
      <c r="G63" s="92"/>
      <c r="H63" s="92"/>
      <c r="I63" s="92"/>
    </row>
    <row r="64" spans="1:9" ht="18" customHeight="1" x14ac:dyDescent="0.15">
      <c r="A64" s="12" t="s">
        <v>124</v>
      </c>
      <c r="B64" s="87" t="s">
        <v>125</v>
      </c>
      <c r="C64" s="42" t="s">
        <v>126</v>
      </c>
      <c r="D64" s="32"/>
      <c r="E64" s="32"/>
      <c r="F64" s="35" t="s">
        <v>127</v>
      </c>
      <c r="G64" s="44"/>
      <c r="H64" s="17">
        <f>D64*E64*G64</f>
        <v>0</v>
      </c>
      <c r="I64" s="51"/>
    </row>
    <row r="65" spans="1:9" ht="18" customHeight="1" x14ac:dyDescent="0.15">
      <c r="A65" s="12" t="s">
        <v>128</v>
      </c>
      <c r="B65" s="87"/>
      <c r="C65" s="42" t="s">
        <v>129</v>
      </c>
      <c r="D65" s="32"/>
      <c r="E65" s="32"/>
      <c r="F65" s="35" t="s">
        <v>130</v>
      </c>
      <c r="G65" s="44"/>
      <c r="H65" s="17">
        <f>D65*E65*G65</f>
        <v>0</v>
      </c>
      <c r="I65" s="55"/>
    </row>
    <row r="66" spans="1:9" ht="18" customHeight="1" x14ac:dyDescent="0.15">
      <c r="A66" s="12" t="s">
        <v>131</v>
      </c>
      <c r="B66" s="87"/>
      <c r="C66" s="42" t="s">
        <v>132</v>
      </c>
      <c r="D66" s="32"/>
      <c r="E66" s="32"/>
      <c r="F66" s="35" t="s">
        <v>56</v>
      </c>
      <c r="G66" s="44"/>
      <c r="H66" s="17">
        <f>D66*E66*G66</f>
        <v>0</v>
      </c>
      <c r="I66" s="56"/>
    </row>
    <row r="67" spans="1:9" ht="20.25" customHeight="1" x14ac:dyDescent="0.15">
      <c r="A67" s="90" t="s">
        <v>133</v>
      </c>
      <c r="B67" s="91"/>
      <c r="C67" s="91"/>
      <c r="D67" s="91"/>
      <c r="E67" s="91"/>
      <c r="F67" s="91"/>
      <c r="G67" s="91"/>
      <c r="H67" s="41">
        <f>SUM(H64:H66)</f>
        <v>0</v>
      </c>
      <c r="I67" s="50"/>
    </row>
    <row r="68" spans="1:9" ht="20.25" customHeight="1" x14ac:dyDescent="0.15">
      <c r="A68" s="23" t="s">
        <v>20</v>
      </c>
      <c r="B68" s="23" t="s">
        <v>21</v>
      </c>
      <c r="C68" s="23" t="s">
        <v>22</v>
      </c>
      <c r="D68" s="52" t="s">
        <v>58</v>
      </c>
      <c r="E68" s="52" t="s">
        <v>134</v>
      </c>
      <c r="F68" s="23" t="s">
        <v>25</v>
      </c>
      <c r="G68" s="23" t="s">
        <v>26</v>
      </c>
      <c r="H68" s="23" t="s">
        <v>60</v>
      </c>
      <c r="I68" s="23" t="s">
        <v>28</v>
      </c>
    </row>
    <row r="69" spans="1:9" ht="20.25" customHeight="1" x14ac:dyDescent="0.15">
      <c r="A69" s="10" t="s">
        <v>135</v>
      </c>
      <c r="B69" s="92"/>
      <c r="C69" s="92"/>
      <c r="D69" s="92"/>
      <c r="E69" s="92"/>
      <c r="F69" s="92"/>
      <c r="G69" s="92"/>
      <c r="H69" s="92"/>
      <c r="I69" s="92"/>
    </row>
    <row r="70" spans="1:9" ht="21.75" customHeight="1" x14ac:dyDescent="0.15">
      <c r="A70" s="12" t="s">
        <v>136</v>
      </c>
      <c r="B70" s="31" t="s">
        <v>155</v>
      </c>
      <c r="C70" s="11" t="s">
        <v>148</v>
      </c>
      <c r="D70" s="39">
        <v>3</v>
      </c>
      <c r="E70" s="39">
        <v>2</v>
      </c>
      <c r="F70" s="35" t="s">
        <v>66</v>
      </c>
      <c r="G70" s="36">
        <v>1500</v>
      </c>
      <c r="H70" s="17">
        <f>D70*E70*G70</f>
        <v>9000</v>
      </c>
      <c r="I70" s="51" t="s">
        <v>158</v>
      </c>
    </row>
    <row r="71" spans="1:9" ht="21.75" customHeight="1" x14ac:dyDescent="0.15">
      <c r="A71" s="12" t="s">
        <v>137</v>
      </c>
      <c r="B71" s="31"/>
      <c r="C71" s="11" t="s">
        <v>149</v>
      </c>
      <c r="D71" s="39">
        <v>2</v>
      </c>
      <c r="E71" s="39">
        <v>2</v>
      </c>
      <c r="F71" s="35" t="s">
        <v>66</v>
      </c>
      <c r="G71" s="36">
        <v>1400</v>
      </c>
      <c r="H71" s="17">
        <f>D71*E71*G71</f>
        <v>5600</v>
      </c>
      <c r="I71" s="51" t="s">
        <v>158</v>
      </c>
    </row>
    <row r="72" spans="1:9" ht="21.75" customHeight="1" x14ac:dyDescent="0.15">
      <c r="A72" s="12" t="s">
        <v>138</v>
      </c>
      <c r="B72" s="53"/>
      <c r="C72" s="11" t="s">
        <v>150</v>
      </c>
      <c r="D72" s="39">
        <v>2</v>
      </c>
      <c r="E72" s="39">
        <v>2</v>
      </c>
      <c r="F72" s="35" t="s">
        <v>66</v>
      </c>
      <c r="G72" s="36">
        <v>1000</v>
      </c>
      <c r="H72" s="17">
        <f t="shared" ref="H72" si="5">D72*E72*G72</f>
        <v>4000</v>
      </c>
      <c r="I72" s="51" t="s">
        <v>158</v>
      </c>
    </row>
    <row r="73" spans="1:9" ht="20.25" customHeight="1" x14ac:dyDescent="0.15">
      <c r="A73" s="90" t="s">
        <v>139</v>
      </c>
      <c r="B73" s="91"/>
      <c r="C73" s="91"/>
      <c r="D73" s="91"/>
      <c r="E73" s="91"/>
      <c r="F73" s="91"/>
      <c r="G73" s="91"/>
      <c r="H73" s="41">
        <f>SUM(H70:H72)</f>
        <v>18600</v>
      </c>
      <c r="I73" s="50"/>
    </row>
    <row r="74" spans="1:9" ht="20.25" customHeight="1" x14ac:dyDescent="0.15">
      <c r="A74" s="23" t="s">
        <v>20</v>
      </c>
      <c r="B74" s="23" t="s">
        <v>21</v>
      </c>
      <c r="C74" s="23" t="s">
        <v>22</v>
      </c>
      <c r="D74" s="93" t="s">
        <v>23</v>
      </c>
      <c r="E74" s="93"/>
      <c r="F74" s="23" t="s">
        <v>25</v>
      </c>
      <c r="G74" s="23" t="s">
        <v>26</v>
      </c>
      <c r="H74" s="23" t="s">
        <v>60</v>
      </c>
      <c r="I74" s="23" t="s">
        <v>28</v>
      </c>
    </row>
    <row r="75" spans="1:9" ht="20.25" customHeight="1" x14ac:dyDescent="0.15">
      <c r="A75" s="10" t="s">
        <v>140</v>
      </c>
      <c r="B75" s="92" t="s">
        <v>141</v>
      </c>
      <c r="C75" s="92"/>
      <c r="D75" s="92"/>
      <c r="E75" s="92"/>
      <c r="F75" s="92"/>
      <c r="G75" s="92"/>
      <c r="H75" s="92"/>
      <c r="I75" s="92"/>
    </row>
    <row r="76" spans="1:9" ht="20.25" customHeight="1" x14ac:dyDescent="0.15">
      <c r="A76" s="12" t="s">
        <v>142</v>
      </c>
      <c r="B76" s="42" t="s">
        <v>141</v>
      </c>
      <c r="C76" s="42"/>
      <c r="D76" s="81">
        <f>H73+H67+H61+H57</f>
        <v>84224.9</v>
      </c>
      <c r="E76" s="82"/>
      <c r="F76" s="35">
        <v>1</v>
      </c>
      <c r="G76" s="44">
        <v>0.06</v>
      </c>
      <c r="H76" s="17">
        <f>D76*G76</f>
        <v>5053.4939999999997</v>
      </c>
      <c r="I76" s="42"/>
    </row>
    <row r="77" spans="1:9" ht="20.25" customHeight="1" x14ac:dyDescent="0.15">
      <c r="A77" s="54" t="s">
        <v>143</v>
      </c>
      <c r="B77" s="54"/>
      <c r="C77" s="54"/>
      <c r="D77" s="54"/>
      <c r="E77" s="54"/>
      <c r="F77" s="54"/>
      <c r="G77" s="54"/>
      <c r="H77" s="59">
        <f>H57+H61+H67+H73+H76</f>
        <v>89278.394</v>
      </c>
      <c r="I77" s="57"/>
    </row>
    <row r="78" spans="1:9" ht="20.25" customHeight="1" x14ac:dyDescent="0.15">
      <c r="A78" s="83" t="s">
        <v>144</v>
      </c>
      <c r="B78" s="84"/>
      <c r="C78" s="84"/>
      <c r="D78" s="84"/>
      <c r="E78" s="84"/>
      <c r="F78" s="84"/>
      <c r="G78" s="84"/>
      <c r="H78" s="84"/>
      <c r="I78" s="84"/>
    </row>
    <row r="82" spans="8:8" ht="20.25" customHeight="1" x14ac:dyDescent="0.15">
      <c r="H82" s="68"/>
    </row>
  </sheetData>
  <mergeCells count="58">
    <mergeCell ref="A1:I1"/>
    <mergeCell ref="D2:E2"/>
    <mergeCell ref="H2:I2"/>
    <mergeCell ref="D3:E3"/>
    <mergeCell ref="H3:I3"/>
    <mergeCell ref="D4:E4"/>
    <mergeCell ref="H4:I4"/>
    <mergeCell ref="A5:I5"/>
    <mergeCell ref="B6:I6"/>
    <mergeCell ref="A7:F7"/>
    <mergeCell ref="G7:I7"/>
    <mergeCell ref="B9:H9"/>
    <mergeCell ref="A19:G19"/>
    <mergeCell ref="B21:H21"/>
    <mergeCell ref="A26:G26"/>
    <mergeCell ref="B28:H28"/>
    <mergeCell ref="B10:B11"/>
    <mergeCell ref="A38:G38"/>
    <mergeCell ref="D39:E39"/>
    <mergeCell ref="B40:H40"/>
    <mergeCell ref="D41:E41"/>
    <mergeCell ref="D42:E42"/>
    <mergeCell ref="D49:E49"/>
    <mergeCell ref="D50:E50"/>
    <mergeCell ref="A51:G51"/>
    <mergeCell ref="B53:I53"/>
    <mergeCell ref="A56:G56"/>
    <mergeCell ref="I41:I50"/>
    <mergeCell ref="D43:E43"/>
    <mergeCell ref="D44:E44"/>
    <mergeCell ref="D45:E45"/>
    <mergeCell ref="D46:E46"/>
    <mergeCell ref="D48:E48"/>
    <mergeCell ref="B69:I69"/>
    <mergeCell ref="A73:G73"/>
    <mergeCell ref="D74:E74"/>
    <mergeCell ref="B75:I75"/>
    <mergeCell ref="D58:E58"/>
    <mergeCell ref="B59:I59"/>
    <mergeCell ref="D60:E60"/>
    <mergeCell ref="A61:G61"/>
    <mergeCell ref="B63:I63"/>
    <mergeCell ref="D76:E76"/>
    <mergeCell ref="A78:I78"/>
    <mergeCell ref="A10:A12"/>
    <mergeCell ref="A13:A18"/>
    <mergeCell ref="A29:A30"/>
    <mergeCell ref="A31:A32"/>
    <mergeCell ref="A33:A34"/>
    <mergeCell ref="A35:A37"/>
    <mergeCell ref="B29:B30"/>
    <mergeCell ref="B31:B32"/>
    <mergeCell ref="B33:B34"/>
    <mergeCell ref="B35:B37"/>
    <mergeCell ref="B64:B66"/>
    <mergeCell ref="I29:I34"/>
    <mergeCell ref="I35:I37"/>
    <mergeCell ref="A67:G67"/>
  </mergeCells>
  <phoneticPr fontId="33" type="noConversion"/>
  <dataValidations count="2">
    <dataValidation type="list" allowBlank="1" showInputMessage="1" showErrorMessage="1" sqref="B3" xr:uid="{00000000-0002-0000-0000-000000000000}">
      <formula1>"国内会议,国际会议"</formula1>
    </dataValidation>
    <dataValidation type="list" allowBlank="1" showInputMessage="1" showErrorMessage="1" sqref="I25" xr:uid="{00000000-0002-0000-0000-000001000000}">
      <formula1>#REF!</formula1>
    </dataValidation>
  </dataValidations>
  <pageMargins left="0.69930555555555596" right="0.69930555555555596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86703E-73D3-4439-972A-0EE67E50164C}">
  <dimension ref="A1:K82"/>
  <sheetViews>
    <sheetView tabSelected="1" topLeftCell="B13" workbookViewId="0">
      <selection activeCell="B21" sqref="B21:H21"/>
    </sheetView>
  </sheetViews>
  <sheetFormatPr defaultColWidth="9" defaultRowHeight="20.25" customHeight="1" x14ac:dyDescent="0.15"/>
  <cols>
    <col min="1" max="1" width="8.375" customWidth="1"/>
    <col min="2" max="2" width="29.625" customWidth="1"/>
    <col min="3" max="3" width="29.5" customWidth="1"/>
    <col min="4" max="4" width="9.5" customWidth="1"/>
    <col min="5" max="5" width="9.875" customWidth="1"/>
    <col min="7" max="7" width="13.375" customWidth="1"/>
    <col min="8" max="8" width="15.375" customWidth="1"/>
    <col min="9" max="9" width="38" bestFit="1" customWidth="1"/>
  </cols>
  <sheetData>
    <row r="1" spans="1:9" ht="42" customHeight="1" x14ac:dyDescent="0.15">
      <c r="A1" s="106" t="s">
        <v>0</v>
      </c>
      <c r="B1" s="107"/>
      <c r="C1" s="107"/>
      <c r="D1" s="107"/>
      <c r="E1" s="107"/>
      <c r="F1" s="107"/>
      <c r="G1" s="107"/>
      <c r="H1" s="107"/>
      <c r="I1" s="107"/>
    </row>
    <row r="2" spans="1:9" ht="20.25" customHeight="1" thickBot="1" x14ac:dyDescent="0.2">
      <c r="A2" s="2" t="s">
        <v>1</v>
      </c>
      <c r="B2" s="3" t="s">
        <v>152</v>
      </c>
      <c r="C2" s="4" t="s">
        <v>2</v>
      </c>
      <c r="D2" s="108" t="s">
        <v>3</v>
      </c>
      <c r="E2" s="108"/>
      <c r="F2" s="2" t="s">
        <v>4</v>
      </c>
      <c r="G2" s="69" t="s">
        <v>5</v>
      </c>
      <c r="H2" s="109" t="s">
        <v>153</v>
      </c>
      <c r="I2" s="109"/>
    </row>
    <row r="3" spans="1:9" ht="20.25" customHeight="1" thickBot="1" x14ac:dyDescent="0.2">
      <c r="A3" s="69" t="s">
        <v>6</v>
      </c>
      <c r="B3" s="6" t="s">
        <v>7</v>
      </c>
      <c r="C3" s="69" t="s">
        <v>8</v>
      </c>
      <c r="D3" s="98">
        <v>44</v>
      </c>
      <c r="E3" s="98"/>
      <c r="F3" s="2" t="s">
        <v>9</v>
      </c>
      <c r="G3" s="69" t="s">
        <v>10</v>
      </c>
      <c r="H3" s="100" t="s">
        <v>154</v>
      </c>
      <c r="I3" s="100"/>
    </row>
    <row r="4" spans="1:9" ht="20.25" customHeight="1" thickBot="1" x14ac:dyDescent="0.2">
      <c r="A4" s="69" t="s">
        <v>11</v>
      </c>
      <c r="B4" s="7" t="s">
        <v>12</v>
      </c>
      <c r="C4" s="69" t="s">
        <v>13</v>
      </c>
      <c r="D4" s="98">
        <v>7</v>
      </c>
      <c r="E4" s="98"/>
      <c r="F4" s="2" t="s">
        <v>14</v>
      </c>
      <c r="G4" s="69" t="s">
        <v>15</v>
      </c>
      <c r="H4" s="99"/>
      <c r="I4" s="100"/>
    </row>
    <row r="5" spans="1:9" ht="7.5" customHeight="1" x14ac:dyDescent="0.15">
      <c r="A5" s="101"/>
      <c r="B5" s="102"/>
      <c r="C5" s="102"/>
      <c r="D5" s="102"/>
      <c r="E5" s="102"/>
      <c r="F5" s="102"/>
      <c r="G5" s="102"/>
      <c r="H5" s="102"/>
      <c r="I5" s="102"/>
    </row>
    <row r="6" spans="1:9" ht="51" customHeight="1" x14ac:dyDescent="0.15">
      <c r="A6" s="8" t="s">
        <v>16</v>
      </c>
      <c r="B6" s="103" t="s">
        <v>17</v>
      </c>
      <c r="C6" s="103"/>
      <c r="D6" s="103"/>
      <c r="E6" s="103"/>
      <c r="F6" s="103"/>
      <c r="G6" s="103"/>
      <c r="H6" s="103"/>
      <c r="I6" s="103"/>
    </row>
    <row r="7" spans="1:9" ht="20.25" customHeight="1" x14ac:dyDescent="0.15">
      <c r="A7" s="104" t="s">
        <v>18</v>
      </c>
      <c r="B7" s="105"/>
      <c r="C7" s="105"/>
      <c r="D7" s="105"/>
      <c r="E7" s="105"/>
      <c r="F7" s="105"/>
      <c r="G7" s="104" t="s">
        <v>19</v>
      </c>
      <c r="H7" s="105"/>
      <c r="I7" s="105"/>
    </row>
    <row r="8" spans="1:9" ht="20.25" customHeight="1" x14ac:dyDescent="0.15">
      <c r="A8" s="70" t="s">
        <v>20</v>
      </c>
      <c r="B8" s="70" t="s">
        <v>21</v>
      </c>
      <c r="C8" s="70" t="s">
        <v>22</v>
      </c>
      <c r="D8" s="70" t="s">
        <v>23</v>
      </c>
      <c r="E8" s="70" t="s">
        <v>24</v>
      </c>
      <c r="F8" s="70" t="s">
        <v>25</v>
      </c>
      <c r="G8" s="70" t="s">
        <v>26</v>
      </c>
      <c r="H8" s="70" t="s">
        <v>27</v>
      </c>
      <c r="I8" s="70" t="s">
        <v>28</v>
      </c>
    </row>
    <row r="9" spans="1:9" ht="20.25" customHeight="1" x14ac:dyDescent="0.15">
      <c r="A9" s="10" t="s">
        <v>29</v>
      </c>
      <c r="B9" s="92" t="s">
        <v>30</v>
      </c>
      <c r="C9" s="92"/>
      <c r="D9" s="92"/>
      <c r="E9" s="92"/>
      <c r="F9" s="92"/>
      <c r="G9" s="92"/>
      <c r="H9" s="92"/>
      <c r="I9" s="42"/>
    </row>
    <row r="10" spans="1:9" ht="20.25" customHeight="1" x14ac:dyDescent="0.15">
      <c r="A10" s="85" t="s">
        <v>31</v>
      </c>
      <c r="B10" s="97" t="s">
        <v>3</v>
      </c>
      <c r="C10" s="13" t="s">
        <v>32</v>
      </c>
      <c r="D10" s="14">
        <v>5</v>
      </c>
      <c r="E10" s="14">
        <v>1</v>
      </c>
      <c r="F10" s="15" t="s">
        <v>33</v>
      </c>
      <c r="G10" s="16">
        <v>399</v>
      </c>
      <c r="H10" s="17">
        <f>D10*E10*G10</f>
        <v>1995</v>
      </c>
      <c r="I10" s="45" t="s">
        <v>34</v>
      </c>
    </row>
    <row r="11" spans="1:9" ht="20.25" customHeight="1" x14ac:dyDescent="0.15">
      <c r="A11" s="85"/>
      <c r="B11" s="97"/>
      <c r="C11" s="13" t="s">
        <v>35</v>
      </c>
      <c r="D11" s="14">
        <v>11</v>
      </c>
      <c r="E11" s="14">
        <v>1</v>
      </c>
      <c r="F11" s="15" t="s">
        <v>33</v>
      </c>
      <c r="G11" s="16">
        <v>399</v>
      </c>
      <c r="H11" s="17">
        <f t="shared" ref="H11:H18" si="0">D11*E11*G11</f>
        <v>4389</v>
      </c>
      <c r="I11" s="45" t="s">
        <v>36</v>
      </c>
    </row>
    <row r="12" spans="1:9" ht="20.25" customHeight="1" x14ac:dyDescent="0.15">
      <c r="A12" s="85"/>
      <c r="B12" s="66" t="s">
        <v>165</v>
      </c>
      <c r="C12" s="13" t="s">
        <v>35</v>
      </c>
      <c r="D12" s="14">
        <v>7</v>
      </c>
      <c r="E12" s="14">
        <v>1</v>
      </c>
      <c r="F12" s="15" t="s">
        <v>33</v>
      </c>
      <c r="G12" s="16">
        <v>498</v>
      </c>
      <c r="H12" s="17">
        <f t="shared" si="0"/>
        <v>3486</v>
      </c>
      <c r="I12" s="45" t="s">
        <v>34</v>
      </c>
    </row>
    <row r="13" spans="1:9" ht="23.25" customHeight="1" x14ac:dyDescent="0.15">
      <c r="A13" s="85" t="s">
        <v>37</v>
      </c>
      <c r="B13" s="18" t="s">
        <v>38</v>
      </c>
      <c r="C13" s="72" t="s">
        <v>156</v>
      </c>
      <c r="D13" s="14">
        <v>1</v>
      </c>
      <c r="E13" s="14">
        <v>1</v>
      </c>
      <c r="F13" s="15" t="s">
        <v>39</v>
      </c>
      <c r="G13" s="16">
        <v>2144</v>
      </c>
      <c r="H13" s="17">
        <f t="shared" si="0"/>
        <v>2144</v>
      </c>
      <c r="I13" s="20" t="s">
        <v>40</v>
      </c>
    </row>
    <row r="14" spans="1:9" ht="20.25" hidden="1" customHeight="1" x14ac:dyDescent="0.15">
      <c r="A14" s="85"/>
      <c r="B14" s="18" t="s">
        <v>41</v>
      </c>
      <c r="C14" s="13" t="s">
        <v>42</v>
      </c>
      <c r="D14" s="14"/>
      <c r="E14" s="14"/>
      <c r="F14" s="15" t="s">
        <v>43</v>
      </c>
      <c r="G14" s="16"/>
      <c r="H14" s="17">
        <f t="shared" si="0"/>
        <v>0</v>
      </c>
      <c r="I14" s="20" t="s">
        <v>44</v>
      </c>
    </row>
    <row r="15" spans="1:9" ht="20.25" customHeight="1" x14ac:dyDescent="0.15">
      <c r="A15" s="85"/>
      <c r="B15" s="18" t="s">
        <v>45</v>
      </c>
      <c r="C15" s="13" t="s">
        <v>46</v>
      </c>
      <c r="D15" s="14">
        <v>1</v>
      </c>
      <c r="E15" s="14">
        <v>1</v>
      </c>
      <c r="F15" s="15" t="s">
        <v>47</v>
      </c>
      <c r="G15" s="16">
        <v>600</v>
      </c>
      <c r="H15" s="17">
        <f t="shared" si="0"/>
        <v>600</v>
      </c>
      <c r="I15" s="20" t="s">
        <v>48</v>
      </c>
    </row>
    <row r="16" spans="1:9" ht="20.25" customHeight="1" x14ac:dyDescent="0.15">
      <c r="A16" s="85"/>
      <c r="B16" s="18" t="s">
        <v>49</v>
      </c>
      <c r="C16" s="13" t="s">
        <v>50</v>
      </c>
      <c r="D16" s="14">
        <v>2</v>
      </c>
      <c r="E16" s="14">
        <v>1</v>
      </c>
      <c r="F16" s="15" t="s">
        <v>51</v>
      </c>
      <c r="G16" s="16">
        <v>0</v>
      </c>
      <c r="H16" s="17">
        <f t="shared" si="0"/>
        <v>0</v>
      </c>
      <c r="I16" s="20" t="s">
        <v>157</v>
      </c>
    </row>
    <row r="17" spans="1:11" ht="20.25" hidden="1" customHeight="1" x14ac:dyDescent="0.15">
      <c r="A17" s="85"/>
      <c r="B17" s="79" t="s">
        <v>52</v>
      </c>
      <c r="C17" s="13" t="s">
        <v>53</v>
      </c>
      <c r="D17" s="14"/>
      <c r="E17" s="14"/>
      <c r="F17" s="15" t="s">
        <v>54</v>
      </c>
      <c r="G17" s="16"/>
      <c r="H17" s="17">
        <f t="shared" si="0"/>
        <v>0</v>
      </c>
      <c r="I17" s="20" t="s">
        <v>44</v>
      </c>
    </row>
    <row r="18" spans="1:11" ht="20.25" hidden="1" customHeight="1" x14ac:dyDescent="0.15">
      <c r="A18" s="85"/>
      <c r="B18" s="18" t="s">
        <v>55</v>
      </c>
      <c r="C18" s="13"/>
      <c r="D18" s="14"/>
      <c r="E18" s="14"/>
      <c r="F18" s="15" t="s">
        <v>56</v>
      </c>
      <c r="G18" s="16"/>
      <c r="H18" s="17">
        <f t="shared" si="0"/>
        <v>0</v>
      </c>
      <c r="I18" s="20"/>
    </row>
    <row r="19" spans="1:11" ht="20.25" customHeight="1" x14ac:dyDescent="0.15">
      <c r="A19" s="92" t="s">
        <v>57</v>
      </c>
      <c r="B19" s="95"/>
      <c r="C19" s="95"/>
      <c r="D19" s="95"/>
      <c r="E19" s="95"/>
      <c r="F19" s="95"/>
      <c r="G19" s="95"/>
      <c r="H19" s="22">
        <f>SUM(H10:H18)</f>
        <v>12614</v>
      </c>
      <c r="I19" s="45"/>
    </row>
    <row r="20" spans="1:11" ht="20.25" customHeight="1" x14ac:dyDescent="0.15">
      <c r="A20" s="23" t="s">
        <v>20</v>
      </c>
      <c r="B20" s="23" t="s">
        <v>21</v>
      </c>
      <c r="C20" s="23" t="s">
        <v>22</v>
      </c>
      <c r="D20" s="73" t="s">
        <v>58</v>
      </c>
      <c r="E20" s="73" t="s">
        <v>59</v>
      </c>
      <c r="F20" s="23" t="s">
        <v>25</v>
      </c>
      <c r="G20" s="23" t="s">
        <v>26</v>
      </c>
      <c r="H20" s="23" t="s">
        <v>60</v>
      </c>
      <c r="I20" s="23" t="s">
        <v>28</v>
      </c>
    </row>
    <row r="21" spans="1:11" ht="20.25" customHeight="1" x14ac:dyDescent="0.15">
      <c r="A21" s="25" t="s">
        <v>61</v>
      </c>
      <c r="B21" s="92" t="s">
        <v>62</v>
      </c>
      <c r="C21" s="92"/>
      <c r="D21" s="92"/>
      <c r="E21" s="92"/>
      <c r="F21" s="92"/>
      <c r="G21" s="92"/>
      <c r="H21" s="92"/>
      <c r="I21" s="43"/>
      <c r="J21" s="46"/>
      <c r="K21" s="46"/>
    </row>
    <row r="22" spans="1:11" s="1" customFormat="1" ht="18.75" customHeight="1" x14ac:dyDescent="0.15">
      <c r="A22" s="77" t="s">
        <v>63</v>
      </c>
      <c r="B22" s="79" t="s">
        <v>64</v>
      </c>
      <c r="C22" s="27" t="s">
        <v>65</v>
      </c>
      <c r="D22" s="27">
        <v>10</v>
      </c>
      <c r="E22" s="27">
        <v>1</v>
      </c>
      <c r="F22" s="28" t="s">
        <v>66</v>
      </c>
      <c r="G22" s="29">
        <v>149</v>
      </c>
      <c r="H22" s="17">
        <f>D22*E22*G22</f>
        <v>1490</v>
      </c>
      <c r="I22" s="43" t="s">
        <v>159</v>
      </c>
      <c r="J22" s="46"/>
      <c r="K22" s="46"/>
    </row>
    <row r="23" spans="1:11" ht="38.1" customHeight="1" x14ac:dyDescent="0.15">
      <c r="A23" s="77" t="s">
        <v>67</v>
      </c>
      <c r="B23" s="79" t="s">
        <v>68</v>
      </c>
      <c r="C23" s="27" t="s">
        <v>69</v>
      </c>
      <c r="D23" s="27">
        <v>51</v>
      </c>
      <c r="E23" s="27">
        <v>1</v>
      </c>
      <c r="F23" s="28" t="s">
        <v>66</v>
      </c>
      <c r="G23" s="30">
        <v>300</v>
      </c>
      <c r="H23" s="17">
        <f>D23*E23*G23</f>
        <v>15300</v>
      </c>
      <c r="I23" s="47"/>
      <c r="J23" s="48"/>
      <c r="K23" s="46" t="s">
        <v>70</v>
      </c>
    </row>
    <row r="24" spans="1:11" ht="18.75" customHeight="1" x14ac:dyDescent="0.15">
      <c r="A24" s="78" t="s">
        <v>71</v>
      </c>
      <c r="B24" s="80" t="s">
        <v>64</v>
      </c>
      <c r="C24" s="27" t="s">
        <v>72</v>
      </c>
      <c r="D24" s="27">
        <v>15</v>
      </c>
      <c r="E24" s="27">
        <v>1</v>
      </c>
      <c r="F24" s="28" t="s">
        <v>66</v>
      </c>
      <c r="G24" s="29">
        <v>300</v>
      </c>
      <c r="H24" s="17">
        <f t="shared" ref="H24:H25" si="1">D24*E24*G24</f>
        <v>4500</v>
      </c>
      <c r="I24" s="49" t="s">
        <v>162</v>
      </c>
      <c r="J24" s="46"/>
      <c r="K24" s="46"/>
    </row>
    <row r="25" spans="1:11" ht="18.75" hidden="1" customHeight="1" x14ac:dyDescent="0.15">
      <c r="A25" s="78" t="s">
        <v>73</v>
      </c>
      <c r="B25" s="80"/>
      <c r="C25" s="27"/>
      <c r="D25" s="32"/>
      <c r="E25" s="32"/>
      <c r="F25" s="28" t="s">
        <v>66</v>
      </c>
      <c r="G25" s="30"/>
      <c r="H25" s="17">
        <f t="shared" si="1"/>
        <v>0</v>
      </c>
      <c r="I25" s="42"/>
    </row>
    <row r="26" spans="1:11" ht="20.25" customHeight="1" x14ac:dyDescent="0.15">
      <c r="A26" s="92" t="s">
        <v>74</v>
      </c>
      <c r="B26" s="95"/>
      <c r="C26" s="95"/>
      <c r="D26" s="95"/>
      <c r="E26" s="95"/>
      <c r="F26" s="95"/>
      <c r="G26" s="95"/>
      <c r="H26" s="22">
        <f>SUM(H22:H25)</f>
        <v>21290</v>
      </c>
      <c r="I26" s="42"/>
    </row>
    <row r="27" spans="1:11" ht="20.25" customHeight="1" x14ac:dyDescent="0.15">
      <c r="A27" s="23" t="s">
        <v>20</v>
      </c>
      <c r="B27" s="23" t="s">
        <v>21</v>
      </c>
      <c r="C27" s="23" t="s">
        <v>22</v>
      </c>
      <c r="D27" s="73" t="s">
        <v>23</v>
      </c>
      <c r="E27" s="73" t="s">
        <v>59</v>
      </c>
      <c r="F27" s="23" t="s">
        <v>25</v>
      </c>
      <c r="G27" s="23" t="s">
        <v>26</v>
      </c>
      <c r="H27" s="23" t="s">
        <v>60</v>
      </c>
      <c r="I27" s="23" t="s">
        <v>28</v>
      </c>
    </row>
    <row r="28" spans="1:11" ht="20.25" customHeight="1" x14ac:dyDescent="0.15">
      <c r="A28" s="10" t="s">
        <v>75</v>
      </c>
      <c r="B28" s="92" t="s">
        <v>76</v>
      </c>
      <c r="C28" s="92"/>
      <c r="D28" s="92"/>
      <c r="E28" s="92"/>
      <c r="F28" s="92"/>
      <c r="G28" s="92"/>
      <c r="H28" s="92"/>
      <c r="I28" s="42"/>
    </row>
    <row r="29" spans="1:11" s="62" customFormat="1" ht="20.25" customHeight="1" x14ac:dyDescent="0.15">
      <c r="A29" s="85" t="s">
        <v>77</v>
      </c>
      <c r="B29" s="86" t="s">
        <v>161</v>
      </c>
      <c r="C29" s="27" t="s">
        <v>163</v>
      </c>
      <c r="D29" s="74">
        <v>15</v>
      </c>
      <c r="E29" s="74">
        <v>2</v>
      </c>
      <c r="F29" s="28" t="s">
        <v>78</v>
      </c>
      <c r="G29" s="67">
        <v>280</v>
      </c>
      <c r="H29" s="65">
        <f>D29*E29*G29</f>
        <v>8400</v>
      </c>
      <c r="I29" s="88"/>
      <c r="J29" s="60"/>
      <c r="K29" s="61" t="s">
        <v>70</v>
      </c>
    </row>
    <row r="30" spans="1:11" s="64" customFormat="1" ht="20.25" customHeight="1" x14ac:dyDescent="0.15">
      <c r="A30" s="85"/>
      <c r="B30" s="86"/>
      <c r="C30" s="27" t="s">
        <v>164</v>
      </c>
      <c r="D30" s="74">
        <v>15</v>
      </c>
      <c r="E30" s="74">
        <v>2</v>
      </c>
      <c r="F30" s="28" t="s">
        <v>78</v>
      </c>
      <c r="G30" s="67">
        <v>300</v>
      </c>
      <c r="H30" s="65">
        <f>D30*E30*G30</f>
        <v>9000</v>
      </c>
      <c r="I30" s="88"/>
      <c r="J30" s="63"/>
    </row>
    <row r="31" spans="1:11" ht="20.25" hidden="1" customHeight="1" x14ac:dyDescent="0.15">
      <c r="A31" s="85" t="s">
        <v>79</v>
      </c>
      <c r="B31" s="87" t="s">
        <v>80</v>
      </c>
      <c r="C31" s="27" t="s">
        <v>81</v>
      </c>
      <c r="D31" s="34"/>
      <c r="E31" s="34"/>
      <c r="F31" s="75" t="s">
        <v>78</v>
      </c>
      <c r="G31" s="29"/>
      <c r="H31" s="17">
        <f t="shared" ref="H31:H37" si="2">D31*E31*G31</f>
        <v>0</v>
      </c>
      <c r="I31" s="88"/>
    </row>
    <row r="32" spans="1:11" ht="20.25" hidden="1" customHeight="1" x14ac:dyDescent="0.15">
      <c r="A32" s="85"/>
      <c r="B32" s="87"/>
      <c r="C32" s="27"/>
      <c r="D32" s="34"/>
      <c r="E32" s="34"/>
      <c r="F32" s="75" t="s">
        <v>78</v>
      </c>
      <c r="G32" s="29"/>
      <c r="H32" s="17">
        <f t="shared" si="2"/>
        <v>0</v>
      </c>
      <c r="I32" s="88"/>
    </row>
    <row r="33" spans="1:9" ht="20.25" hidden="1" customHeight="1" x14ac:dyDescent="0.15">
      <c r="A33" s="85" t="s">
        <v>82</v>
      </c>
      <c r="B33" s="87" t="s">
        <v>83</v>
      </c>
      <c r="C33" s="27" t="s">
        <v>84</v>
      </c>
      <c r="D33" s="34"/>
      <c r="E33" s="34"/>
      <c r="F33" s="75" t="s">
        <v>85</v>
      </c>
      <c r="G33" s="29"/>
      <c r="H33" s="17">
        <f t="shared" si="2"/>
        <v>0</v>
      </c>
      <c r="I33" s="88"/>
    </row>
    <row r="34" spans="1:9" ht="20.25" hidden="1" customHeight="1" x14ac:dyDescent="0.15">
      <c r="A34" s="85"/>
      <c r="B34" s="87"/>
      <c r="C34" s="27" t="s">
        <v>81</v>
      </c>
      <c r="D34" s="34"/>
      <c r="E34" s="34"/>
      <c r="F34" s="75" t="s">
        <v>85</v>
      </c>
      <c r="G34" s="29"/>
      <c r="H34" s="17">
        <f t="shared" si="2"/>
        <v>0</v>
      </c>
      <c r="I34" s="88"/>
    </row>
    <row r="35" spans="1:9" ht="20.25" customHeight="1" x14ac:dyDescent="0.15">
      <c r="A35" s="85" t="s">
        <v>86</v>
      </c>
      <c r="B35" s="87" t="s">
        <v>145</v>
      </c>
      <c r="C35" s="27" t="s">
        <v>146</v>
      </c>
      <c r="D35" s="34">
        <v>15</v>
      </c>
      <c r="E35" s="34">
        <v>2</v>
      </c>
      <c r="F35" s="75" t="s">
        <v>87</v>
      </c>
      <c r="G35" s="29">
        <v>152.5</v>
      </c>
      <c r="H35" s="17">
        <f t="shared" si="2"/>
        <v>4575</v>
      </c>
      <c r="I35" s="89" t="s">
        <v>160</v>
      </c>
    </row>
    <row r="36" spans="1:9" ht="20.25" customHeight="1" x14ac:dyDescent="0.15">
      <c r="A36" s="85"/>
      <c r="B36" s="87"/>
      <c r="C36" s="27" t="s">
        <v>147</v>
      </c>
      <c r="D36" s="34">
        <v>6</v>
      </c>
      <c r="E36" s="34">
        <v>2</v>
      </c>
      <c r="F36" s="75" t="s">
        <v>87</v>
      </c>
      <c r="G36" s="29">
        <v>158.5</v>
      </c>
      <c r="H36" s="17">
        <f t="shared" si="2"/>
        <v>1902</v>
      </c>
      <c r="I36" s="89"/>
    </row>
    <row r="37" spans="1:9" ht="17.25" customHeight="1" x14ac:dyDescent="0.15">
      <c r="A37" s="85"/>
      <c r="B37" s="87"/>
      <c r="C37" s="27" t="s">
        <v>151</v>
      </c>
      <c r="D37" s="34">
        <v>2</v>
      </c>
      <c r="E37" s="34">
        <v>2</v>
      </c>
      <c r="F37" s="75" t="s">
        <v>87</v>
      </c>
      <c r="G37" s="29">
        <v>219.5</v>
      </c>
      <c r="H37" s="17">
        <f t="shared" si="2"/>
        <v>878</v>
      </c>
      <c r="I37" s="89"/>
    </row>
    <row r="38" spans="1:9" ht="20.25" customHeight="1" x14ac:dyDescent="0.15">
      <c r="A38" s="92" t="s">
        <v>88</v>
      </c>
      <c r="B38" s="95"/>
      <c r="C38" s="95"/>
      <c r="D38" s="95"/>
      <c r="E38" s="95"/>
      <c r="F38" s="95"/>
      <c r="G38" s="95"/>
      <c r="H38" s="22">
        <f>SUM(H29:H37)</f>
        <v>24755</v>
      </c>
      <c r="I38" s="42"/>
    </row>
    <row r="39" spans="1:9" ht="20.25" customHeight="1" x14ac:dyDescent="0.15">
      <c r="A39" s="23" t="s">
        <v>20</v>
      </c>
      <c r="B39" s="23" t="s">
        <v>21</v>
      </c>
      <c r="C39" s="23" t="s">
        <v>22</v>
      </c>
      <c r="D39" s="93" t="s">
        <v>23</v>
      </c>
      <c r="E39" s="93"/>
      <c r="F39" s="23" t="s">
        <v>25</v>
      </c>
      <c r="G39" s="23" t="s">
        <v>26</v>
      </c>
      <c r="H39" s="23" t="s">
        <v>60</v>
      </c>
      <c r="I39" s="23" t="s">
        <v>28</v>
      </c>
    </row>
    <row r="40" spans="1:9" ht="20.25" customHeight="1" x14ac:dyDescent="0.15">
      <c r="A40" s="10" t="s">
        <v>89</v>
      </c>
      <c r="B40" s="92" t="s">
        <v>90</v>
      </c>
      <c r="C40" s="92"/>
      <c r="D40" s="92"/>
      <c r="E40" s="92"/>
      <c r="F40" s="92"/>
      <c r="G40" s="92"/>
      <c r="H40" s="92"/>
      <c r="I40" s="42"/>
    </row>
    <row r="41" spans="1:9" ht="20.25" customHeight="1" x14ac:dyDescent="0.15">
      <c r="A41" s="78" t="s">
        <v>91</v>
      </c>
      <c r="B41" s="27" t="s">
        <v>92</v>
      </c>
      <c r="C41" s="27"/>
      <c r="D41" s="94"/>
      <c r="E41" s="94"/>
      <c r="F41" s="75"/>
      <c r="G41" s="36"/>
      <c r="H41" s="17">
        <f>D41*G41</f>
        <v>0</v>
      </c>
      <c r="I41" s="96" t="s">
        <v>93</v>
      </c>
    </row>
    <row r="42" spans="1:9" ht="20.25" customHeight="1" x14ac:dyDescent="0.15">
      <c r="A42" s="78" t="s">
        <v>94</v>
      </c>
      <c r="B42" s="27" t="s">
        <v>95</v>
      </c>
      <c r="C42" s="27"/>
      <c r="D42" s="94"/>
      <c r="E42" s="94"/>
      <c r="F42" s="75"/>
      <c r="G42" s="36"/>
      <c r="H42" s="17">
        <f>D42*G42</f>
        <v>0</v>
      </c>
      <c r="I42" s="96"/>
    </row>
    <row r="43" spans="1:9" ht="20.25" customHeight="1" x14ac:dyDescent="0.15">
      <c r="A43" s="78" t="s">
        <v>96</v>
      </c>
      <c r="B43" s="27" t="s">
        <v>97</v>
      </c>
      <c r="C43" s="27"/>
      <c r="D43" s="94"/>
      <c r="E43" s="94"/>
      <c r="F43" s="75"/>
      <c r="G43" s="36"/>
      <c r="H43" s="17">
        <f t="shared" ref="H43:H50" si="3">D43*G43</f>
        <v>0</v>
      </c>
      <c r="I43" s="96"/>
    </row>
    <row r="44" spans="1:9" ht="20.25" customHeight="1" x14ac:dyDescent="0.15">
      <c r="A44" s="78" t="s">
        <v>98</v>
      </c>
      <c r="B44" s="27" t="s">
        <v>99</v>
      </c>
      <c r="C44" s="27"/>
      <c r="D44" s="94"/>
      <c r="E44" s="94"/>
      <c r="F44" s="75" t="s">
        <v>100</v>
      </c>
      <c r="G44" s="37"/>
      <c r="H44" s="17">
        <f t="shared" si="3"/>
        <v>0</v>
      </c>
      <c r="I44" s="96"/>
    </row>
    <row r="45" spans="1:9" ht="20.25" hidden="1" customHeight="1" x14ac:dyDescent="0.15">
      <c r="A45" s="78" t="s">
        <v>101</v>
      </c>
      <c r="B45" s="27"/>
      <c r="C45" s="27"/>
      <c r="D45" s="94"/>
      <c r="E45" s="94"/>
      <c r="F45" s="75"/>
      <c r="G45" s="36"/>
      <c r="H45" s="17">
        <f t="shared" si="3"/>
        <v>0</v>
      </c>
      <c r="I45" s="96"/>
    </row>
    <row r="46" spans="1:9" ht="20.25" hidden="1" customHeight="1" x14ac:dyDescent="0.15">
      <c r="A46" s="78" t="s">
        <v>102</v>
      </c>
      <c r="B46" s="27"/>
      <c r="C46" s="27"/>
      <c r="D46" s="94"/>
      <c r="E46" s="94"/>
      <c r="F46" s="75"/>
      <c r="G46" s="36"/>
      <c r="H46" s="17">
        <f t="shared" si="3"/>
        <v>0</v>
      </c>
      <c r="I46" s="96"/>
    </row>
    <row r="47" spans="1:9" ht="20.25" hidden="1" customHeight="1" x14ac:dyDescent="0.15">
      <c r="A47" s="78" t="s">
        <v>103</v>
      </c>
      <c r="B47" s="27"/>
      <c r="C47" s="27"/>
      <c r="D47" s="74"/>
      <c r="E47" s="74"/>
      <c r="F47" s="75"/>
      <c r="G47" s="36"/>
      <c r="H47" s="17">
        <f t="shared" si="3"/>
        <v>0</v>
      </c>
      <c r="I47" s="96"/>
    </row>
    <row r="48" spans="1:9" ht="20.25" hidden="1" customHeight="1" x14ac:dyDescent="0.15">
      <c r="A48" s="78" t="s">
        <v>104</v>
      </c>
      <c r="B48" s="27"/>
      <c r="C48" s="27"/>
      <c r="D48" s="94"/>
      <c r="E48" s="94"/>
      <c r="F48" s="75"/>
      <c r="G48" s="36"/>
      <c r="H48" s="17">
        <f t="shared" si="3"/>
        <v>0</v>
      </c>
      <c r="I48" s="96"/>
    </row>
    <row r="49" spans="1:9" ht="20.25" hidden="1" customHeight="1" x14ac:dyDescent="0.15">
      <c r="A49" s="78" t="s">
        <v>105</v>
      </c>
      <c r="B49" s="27"/>
      <c r="C49" s="27"/>
      <c r="D49" s="94"/>
      <c r="E49" s="94"/>
      <c r="F49" s="75"/>
      <c r="G49" s="36"/>
      <c r="H49" s="17">
        <f t="shared" si="3"/>
        <v>0</v>
      </c>
      <c r="I49" s="96"/>
    </row>
    <row r="50" spans="1:9" ht="20.25" hidden="1" customHeight="1" x14ac:dyDescent="0.15">
      <c r="A50" s="78" t="s">
        <v>106</v>
      </c>
      <c r="B50" s="27"/>
      <c r="C50" s="27" t="s">
        <v>70</v>
      </c>
      <c r="D50" s="94"/>
      <c r="E50" s="94"/>
      <c r="F50" s="75"/>
      <c r="G50" s="36"/>
      <c r="H50" s="17">
        <f t="shared" si="3"/>
        <v>0</v>
      </c>
      <c r="I50" s="96"/>
    </row>
    <row r="51" spans="1:9" ht="20.25" customHeight="1" x14ac:dyDescent="0.15">
      <c r="A51" s="92" t="s">
        <v>107</v>
      </c>
      <c r="B51" s="95"/>
      <c r="C51" s="95"/>
      <c r="D51" s="95"/>
      <c r="E51" s="95"/>
      <c r="F51" s="95"/>
      <c r="G51" s="95"/>
      <c r="H51" s="22">
        <f>SUM(H41:H50)</f>
        <v>0</v>
      </c>
      <c r="I51" s="42"/>
    </row>
    <row r="52" spans="1:9" ht="20.25" customHeight="1" x14ac:dyDescent="0.15">
      <c r="A52" s="23" t="s">
        <v>20</v>
      </c>
      <c r="B52" s="23" t="s">
        <v>21</v>
      </c>
      <c r="C52" s="23" t="s">
        <v>22</v>
      </c>
      <c r="D52" s="73" t="s">
        <v>58</v>
      </c>
      <c r="E52" s="73" t="s">
        <v>24</v>
      </c>
      <c r="F52" s="23" t="s">
        <v>25</v>
      </c>
      <c r="G52" s="23" t="s">
        <v>26</v>
      </c>
      <c r="H52" s="23" t="s">
        <v>60</v>
      </c>
      <c r="I52" s="23" t="s">
        <v>28</v>
      </c>
    </row>
    <row r="53" spans="1:9" ht="20.25" customHeight="1" x14ac:dyDescent="0.15">
      <c r="A53" s="10" t="s">
        <v>108</v>
      </c>
      <c r="B53" s="95" t="s">
        <v>109</v>
      </c>
      <c r="C53" s="95"/>
      <c r="D53" s="95"/>
      <c r="E53" s="95"/>
      <c r="F53" s="95"/>
      <c r="G53" s="95"/>
      <c r="H53" s="95"/>
      <c r="I53" s="95"/>
    </row>
    <row r="54" spans="1:9" ht="20.25" customHeight="1" x14ac:dyDescent="0.15">
      <c r="A54" s="78" t="s">
        <v>110</v>
      </c>
      <c r="B54" s="38" t="s">
        <v>111</v>
      </c>
      <c r="C54" s="39"/>
      <c r="D54" s="39"/>
      <c r="E54" s="39"/>
      <c r="F54" s="75" t="s">
        <v>66</v>
      </c>
      <c r="G54" s="36"/>
      <c r="H54" s="17">
        <f>D54*E54*G54</f>
        <v>0</v>
      </c>
      <c r="I54" s="42"/>
    </row>
    <row r="55" spans="1:9" ht="20.25" customHeight="1" x14ac:dyDescent="0.15">
      <c r="A55" s="78" t="s">
        <v>112</v>
      </c>
      <c r="B55" s="38" t="s">
        <v>113</v>
      </c>
      <c r="C55" s="39"/>
      <c r="D55" s="39">
        <v>1</v>
      </c>
      <c r="E55" s="39">
        <v>2</v>
      </c>
      <c r="F55" s="75" t="s">
        <v>56</v>
      </c>
      <c r="G55" s="36">
        <v>500</v>
      </c>
      <c r="H55" s="17">
        <f>D55*E55*G55</f>
        <v>1000</v>
      </c>
      <c r="I55" s="42" t="s">
        <v>114</v>
      </c>
    </row>
    <row r="56" spans="1:9" ht="20.25" customHeight="1" x14ac:dyDescent="0.15">
      <c r="A56" s="95" t="s">
        <v>115</v>
      </c>
      <c r="B56" s="95"/>
      <c r="C56" s="95"/>
      <c r="D56" s="95"/>
      <c r="E56" s="95"/>
      <c r="F56" s="95"/>
      <c r="G56" s="95"/>
      <c r="H56" s="22">
        <f>SUM(H54:H55)</f>
        <v>1000</v>
      </c>
      <c r="I56" s="42"/>
    </row>
    <row r="57" spans="1:9" ht="20.25" customHeight="1" x14ac:dyDescent="0.15">
      <c r="A57" s="76" t="s">
        <v>116</v>
      </c>
      <c r="B57" s="76"/>
      <c r="C57" s="76"/>
      <c r="D57" s="76"/>
      <c r="E57" s="76"/>
      <c r="F57" s="76"/>
      <c r="G57" s="76"/>
      <c r="H57" s="41">
        <f>H19+H26+H38+H51+H56</f>
        <v>59659</v>
      </c>
      <c r="I57" s="50"/>
    </row>
    <row r="58" spans="1:9" ht="20.25" customHeight="1" x14ac:dyDescent="0.15">
      <c r="A58" s="23" t="s">
        <v>20</v>
      </c>
      <c r="B58" s="23" t="s">
        <v>21</v>
      </c>
      <c r="C58" s="23" t="s">
        <v>22</v>
      </c>
      <c r="D58" s="93" t="s">
        <v>23</v>
      </c>
      <c r="E58" s="93"/>
      <c r="F58" s="23" t="s">
        <v>25</v>
      </c>
      <c r="G58" s="23" t="s">
        <v>26</v>
      </c>
      <c r="H58" s="23" t="s">
        <v>60</v>
      </c>
      <c r="I58" s="23" t="s">
        <v>28</v>
      </c>
    </row>
    <row r="59" spans="1:9" ht="20.25" customHeight="1" x14ac:dyDescent="0.15">
      <c r="A59" s="10" t="s">
        <v>117</v>
      </c>
      <c r="B59" s="92" t="s">
        <v>118</v>
      </c>
      <c r="C59" s="92"/>
      <c r="D59" s="92"/>
      <c r="E59" s="92"/>
      <c r="F59" s="92"/>
      <c r="G59" s="92"/>
      <c r="H59" s="92"/>
      <c r="I59" s="92"/>
    </row>
    <row r="60" spans="1:9" ht="20.25" customHeight="1" x14ac:dyDescent="0.15">
      <c r="A60" s="78" t="s">
        <v>119</v>
      </c>
      <c r="B60" s="42" t="s">
        <v>118</v>
      </c>
      <c r="C60" s="43"/>
      <c r="D60" s="81">
        <f>H57</f>
        <v>59659</v>
      </c>
      <c r="E60" s="82"/>
      <c r="F60" s="28">
        <v>1</v>
      </c>
      <c r="G60" s="44">
        <v>0.1</v>
      </c>
      <c r="H60" s="17">
        <f>D60*G60</f>
        <v>5965.9000000000005</v>
      </c>
      <c r="I60" s="42"/>
    </row>
    <row r="61" spans="1:9" ht="20.25" customHeight="1" x14ac:dyDescent="0.15">
      <c r="A61" s="90" t="s">
        <v>120</v>
      </c>
      <c r="B61" s="91"/>
      <c r="C61" s="91"/>
      <c r="D61" s="91"/>
      <c r="E61" s="91"/>
      <c r="F61" s="91"/>
      <c r="G61" s="91"/>
      <c r="H61" s="41">
        <f>H60</f>
        <v>5965.9000000000005</v>
      </c>
      <c r="I61" s="50"/>
    </row>
    <row r="62" spans="1:9" ht="20.25" customHeight="1" x14ac:dyDescent="0.15">
      <c r="A62" s="23" t="s">
        <v>20</v>
      </c>
      <c r="B62" s="23" t="s">
        <v>21</v>
      </c>
      <c r="C62" s="23" t="s">
        <v>22</v>
      </c>
      <c r="D62" s="73" t="s">
        <v>58</v>
      </c>
      <c r="E62" s="73" t="s">
        <v>121</v>
      </c>
      <c r="F62" s="23" t="s">
        <v>25</v>
      </c>
      <c r="G62" s="23" t="s">
        <v>26</v>
      </c>
      <c r="H62" s="23" t="s">
        <v>60</v>
      </c>
      <c r="I62" s="23" t="s">
        <v>28</v>
      </c>
    </row>
    <row r="63" spans="1:9" ht="20.25" customHeight="1" x14ac:dyDescent="0.15">
      <c r="A63" s="10" t="s">
        <v>122</v>
      </c>
      <c r="B63" s="92" t="s">
        <v>123</v>
      </c>
      <c r="C63" s="92"/>
      <c r="D63" s="92"/>
      <c r="E63" s="92"/>
      <c r="F63" s="92"/>
      <c r="G63" s="92"/>
      <c r="H63" s="92"/>
      <c r="I63" s="92"/>
    </row>
    <row r="64" spans="1:9" ht="18" customHeight="1" x14ac:dyDescent="0.15">
      <c r="A64" s="78" t="s">
        <v>124</v>
      </c>
      <c r="B64" s="87" t="s">
        <v>125</v>
      </c>
      <c r="C64" s="42" t="s">
        <v>126</v>
      </c>
      <c r="D64" s="32"/>
      <c r="E64" s="32"/>
      <c r="F64" s="75" t="s">
        <v>127</v>
      </c>
      <c r="G64" s="44"/>
      <c r="H64" s="17">
        <f>D64*E64*G64</f>
        <v>0</v>
      </c>
      <c r="I64" s="51"/>
    </row>
    <row r="65" spans="1:9" ht="18" customHeight="1" x14ac:dyDescent="0.15">
      <c r="A65" s="78" t="s">
        <v>128</v>
      </c>
      <c r="B65" s="87"/>
      <c r="C65" s="42" t="s">
        <v>129</v>
      </c>
      <c r="D65" s="32"/>
      <c r="E65" s="32"/>
      <c r="F65" s="75" t="s">
        <v>130</v>
      </c>
      <c r="G65" s="44"/>
      <c r="H65" s="17">
        <f>D65*E65*G65</f>
        <v>0</v>
      </c>
      <c r="I65" s="55"/>
    </row>
    <row r="66" spans="1:9" ht="18" customHeight="1" x14ac:dyDescent="0.15">
      <c r="A66" s="78" t="s">
        <v>131</v>
      </c>
      <c r="B66" s="87"/>
      <c r="C66" s="42" t="s">
        <v>132</v>
      </c>
      <c r="D66" s="32"/>
      <c r="E66" s="32"/>
      <c r="F66" s="75" t="s">
        <v>56</v>
      </c>
      <c r="G66" s="44"/>
      <c r="H66" s="17">
        <f>D66*E66*G66</f>
        <v>0</v>
      </c>
      <c r="I66" s="56"/>
    </row>
    <row r="67" spans="1:9" ht="20.25" customHeight="1" x14ac:dyDescent="0.15">
      <c r="A67" s="90" t="s">
        <v>133</v>
      </c>
      <c r="B67" s="91"/>
      <c r="C67" s="91"/>
      <c r="D67" s="91"/>
      <c r="E67" s="91"/>
      <c r="F67" s="91"/>
      <c r="G67" s="91"/>
      <c r="H67" s="41">
        <f>SUM(H64:H66)</f>
        <v>0</v>
      </c>
      <c r="I67" s="50"/>
    </row>
    <row r="68" spans="1:9" ht="20.25" customHeight="1" x14ac:dyDescent="0.15">
      <c r="A68" s="23" t="s">
        <v>20</v>
      </c>
      <c r="B68" s="23" t="s">
        <v>21</v>
      </c>
      <c r="C68" s="23" t="s">
        <v>22</v>
      </c>
      <c r="D68" s="52" t="s">
        <v>58</v>
      </c>
      <c r="E68" s="52" t="s">
        <v>134</v>
      </c>
      <c r="F68" s="23" t="s">
        <v>25</v>
      </c>
      <c r="G68" s="23" t="s">
        <v>26</v>
      </c>
      <c r="H68" s="23" t="s">
        <v>60</v>
      </c>
      <c r="I68" s="23" t="s">
        <v>28</v>
      </c>
    </row>
    <row r="69" spans="1:9" ht="20.25" customHeight="1" x14ac:dyDescent="0.15">
      <c r="A69" s="10" t="s">
        <v>135</v>
      </c>
      <c r="B69" s="92"/>
      <c r="C69" s="92"/>
      <c r="D69" s="92"/>
      <c r="E69" s="92"/>
      <c r="F69" s="92"/>
      <c r="G69" s="92"/>
      <c r="H69" s="92"/>
      <c r="I69" s="92"/>
    </row>
    <row r="70" spans="1:9" ht="21.75" customHeight="1" x14ac:dyDescent="0.15">
      <c r="A70" s="78" t="s">
        <v>136</v>
      </c>
      <c r="B70" s="80" t="s">
        <v>155</v>
      </c>
      <c r="C70" s="71" t="s">
        <v>148</v>
      </c>
      <c r="D70" s="39">
        <v>3</v>
      </c>
      <c r="E70" s="39">
        <v>2</v>
      </c>
      <c r="F70" s="75" t="s">
        <v>66</v>
      </c>
      <c r="G70" s="36">
        <v>1500</v>
      </c>
      <c r="H70" s="17">
        <f>D70*E70*G70</f>
        <v>9000</v>
      </c>
      <c r="I70" s="51" t="s">
        <v>158</v>
      </c>
    </row>
    <row r="71" spans="1:9" ht="21.75" customHeight="1" x14ac:dyDescent="0.15">
      <c r="A71" s="78" t="s">
        <v>137</v>
      </c>
      <c r="B71" s="80"/>
      <c r="C71" s="71" t="s">
        <v>149</v>
      </c>
      <c r="D71" s="39">
        <v>2</v>
      </c>
      <c r="E71" s="39">
        <v>2</v>
      </c>
      <c r="F71" s="75" t="s">
        <v>66</v>
      </c>
      <c r="G71" s="36">
        <v>1400</v>
      </c>
      <c r="H71" s="17">
        <f>D71*E71*G71</f>
        <v>5600</v>
      </c>
      <c r="I71" s="51" t="s">
        <v>158</v>
      </c>
    </row>
    <row r="72" spans="1:9" ht="21.75" customHeight="1" x14ac:dyDescent="0.15">
      <c r="A72" s="78" t="s">
        <v>138</v>
      </c>
      <c r="B72" s="53"/>
      <c r="C72" s="71" t="s">
        <v>150</v>
      </c>
      <c r="D72" s="39">
        <v>2</v>
      </c>
      <c r="E72" s="39">
        <v>2</v>
      </c>
      <c r="F72" s="75" t="s">
        <v>66</v>
      </c>
      <c r="G72" s="36">
        <v>1000</v>
      </c>
      <c r="H72" s="17">
        <f t="shared" ref="H72" si="4">D72*E72*G72</f>
        <v>4000</v>
      </c>
      <c r="I72" s="51" t="s">
        <v>158</v>
      </c>
    </row>
    <row r="73" spans="1:9" ht="20.25" customHeight="1" x14ac:dyDescent="0.15">
      <c r="A73" s="90" t="s">
        <v>139</v>
      </c>
      <c r="B73" s="91"/>
      <c r="C73" s="91"/>
      <c r="D73" s="91"/>
      <c r="E73" s="91"/>
      <c r="F73" s="91"/>
      <c r="G73" s="91"/>
      <c r="H73" s="41">
        <f>SUM(H70:H72)</f>
        <v>18600</v>
      </c>
      <c r="I73" s="50"/>
    </row>
    <row r="74" spans="1:9" ht="20.25" customHeight="1" x14ac:dyDescent="0.15">
      <c r="A74" s="23" t="s">
        <v>20</v>
      </c>
      <c r="B74" s="23" t="s">
        <v>21</v>
      </c>
      <c r="C74" s="23" t="s">
        <v>22</v>
      </c>
      <c r="D74" s="93" t="s">
        <v>23</v>
      </c>
      <c r="E74" s="93"/>
      <c r="F74" s="23" t="s">
        <v>25</v>
      </c>
      <c r="G74" s="23" t="s">
        <v>26</v>
      </c>
      <c r="H74" s="23" t="s">
        <v>60</v>
      </c>
      <c r="I74" s="23" t="s">
        <v>28</v>
      </c>
    </row>
    <row r="75" spans="1:9" ht="20.25" customHeight="1" x14ac:dyDescent="0.15">
      <c r="A75" s="10" t="s">
        <v>140</v>
      </c>
      <c r="B75" s="92" t="s">
        <v>141</v>
      </c>
      <c r="C75" s="92"/>
      <c r="D75" s="92"/>
      <c r="E75" s="92"/>
      <c r="F75" s="92"/>
      <c r="G75" s="92"/>
      <c r="H75" s="92"/>
      <c r="I75" s="92"/>
    </row>
    <row r="76" spans="1:9" ht="20.25" customHeight="1" x14ac:dyDescent="0.15">
      <c r="A76" s="78" t="s">
        <v>142</v>
      </c>
      <c r="B76" s="42" t="s">
        <v>141</v>
      </c>
      <c r="C76" s="42"/>
      <c r="D76" s="81">
        <f>H73+H67+H61+H57</f>
        <v>84224.9</v>
      </c>
      <c r="E76" s="82"/>
      <c r="F76" s="75">
        <v>1</v>
      </c>
      <c r="G76" s="44">
        <v>0.06</v>
      </c>
      <c r="H76" s="17">
        <f>D76*G76</f>
        <v>5053.4939999999997</v>
      </c>
      <c r="I76" s="42"/>
    </row>
    <row r="77" spans="1:9" ht="20.25" customHeight="1" x14ac:dyDescent="0.15">
      <c r="A77" s="54" t="s">
        <v>143</v>
      </c>
      <c r="B77" s="54"/>
      <c r="C77" s="54"/>
      <c r="D77" s="54"/>
      <c r="E77" s="54"/>
      <c r="F77" s="54"/>
      <c r="G77" s="54"/>
      <c r="H77" s="59">
        <f>H57+H61+H67+H73+H76</f>
        <v>89278.394</v>
      </c>
      <c r="I77" s="57"/>
    </row>
    <row r="78" spans="1:9" ht="20.25" customHeight="1" x14ac:dyDescent="0.15">
      <c r="A78" s="83" t="s">
        <v>144</v>
      </c>
      <c r="B78" s="84"/>
      <c r="C78" s="84"/>
      <c r="D78" s="84"/>
      <c r="E78" s="84"/>
      <c r="F78" s="84"/>
      <c r="G78" s="84"/>
      <c r="H78" s="84"/>
      <c r="I78" s="84"/>
    </row>
    <row r="82" spans="8:8" ht="20.25" customHeight="1" x14ac:dyDescent="0.15">
      <c r="H82" s="68"/>
    </row>
  </sheetData>
  <mergeCells count="58">
    <mergeCell ref="A78:I78"/>
    <mergeCell ref="A67:G67"/>
    <mergeCell ref="B69:I69"/>
    <mergeCell ref="A73:G73"/>
    <mergeCell ref="D74:E74"/>
    <mergeCell ref="B75:I75"/>
    <mergeCell ref="D76:E76"/>
    <mergeCell ref="D58:E58"/>
    <mergeCell ref="B59:I59"/>
    <mergeCell ref="D60:E60"/>
    <mergeCell ref="A61:G61"/>
    <mergeCell ref="B63:I63"/>
    <mergeCell ref="B64:B66"/>
    <mergeCell ref="D48:E48"/>
    <mergeCell ref="D49:E49"/>
    <mergeCell ref="D50:E50"/>
    <mergeCell ref="A51:G51"/>
    <mergeCell ref="B53:I53"/>
    <mergeCell ref="A56:G56"/>
    <mergeCell ref="A38:G38"/>
    <mergeCell ref="D39:E39"/>
    <mergeCell ref="B40:H40"/>
    <mergeCell ref="D41:E41"/>
    <mergeCell ref="I41:I50"/>
    <mergeCell ref="D42:E42"/>
    <mergeCell ref="D43:E43"/>
    <mergeCell ref="D44:E44"/>
    <mergeCell ref="D45:E45"/>
    <mergeCell ref="D46:E46"/>
    <mergeCell ref="I29:I34"/>
    <mergeCell ref="A31:A32"/>
    <mergeCell ref="B31:B32"/>
    <mergeCell ref="A33:A34"/>
    <mergeCell ref="B33:B34"/>
    <mergeCell ref="A35:A37"/>
    <mergeCell ref="B35:B37"/>
    <mergeCell ref="I35:I37"/>
    <mergeCell ref="A13:A18"/>
    <mergeCell ref="A19:G19"/>
    <mergeCell ref="B21:H21"/>
    <mergeCell ref="A26:G26"/>
    <mergeCell ref="B28:H28"/>
    <mergeCell ref="A29:A30"/>
    <mergeCell ref="B29:B30"/>
    <mergeCell ref="A5:I5"/>
    <mergeCell ref="B6:I6"/>
    <mergeCell ref="A7:F7"/>
    <mergeCell ref="G7:I7"/>
    <mergeCell ref="B9:H9"/>
    <mergeCell ref="A10:A12"/>
    <mergeCell ref="B10:B11"/>
    <mergeCell ref="A1:I1"/>
    <mergeCell ref="D2:E2"/>
    <mergeCell ref="H2:I2"/>
    <mergeCell ref="D3:E3"/>
    <mergeCell ref="H3:I3"/>
    <mergeCell ref="D4:E4"/>
    <mergeCell ref="H4:I4"/>
  </mergeCells>
  <phoneticPr fontId="33" type="noConversion"/>
  <dataValidations count="2">
    <dataValidation type="list" allowBlank="1" showInputMessage="1" showErrorMessage="1" sqref="I25" xr:uid="{5C1F7500-BEC0-41D9-BD9E-C4B894B77F79}">
      <formula1>#REF!</formula1>
    </dataValidation>
    <dataValidation type="list" allowBlank="1" showInputMessage="1" showErrorMessage="1" sqref="B3" xr:uid="{4DC4C95C-47F2-49D6-8F0D-C6DD173991CB}">
      <formula1>"国内会议,国际会议"</formula1>
    </dataValidation>
  </dataValidations>
  <pageMargins left="0.69930555555555596" right="0.69930555555555596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报价单</vt:lpstr>
      <vt:lpstr>实际操作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andre</cp:lastModifiedBy>
  <cp:lastPrinted>2014-01-20T09:26:00Z</cp:lastPrinted>
  <dcterms:created xsi:type="dcterms:W3CDTF">2006-09-13T11:21:00Z</dcterms:created>
  <dcterms:modified xsi:type="dcterms:W3CDTF">2019-05-15T09:59:51Z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2052-11.1.0.8412</vt:lpwstr>
  </property>
</Properties>
</file>