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showInkAnnotation="0" codeName="ThisWorkbook"/>
  <mc:AlternateContent xmlns:mc="http://schemas.openxmlformats.org/markup-compatibility/2006">
    <mc:Choice Requires="x15">
      <x15ac:absPath xmlns:x15ac="http://schemas.microsoft.com/office/spreadsheetml/2010/11/ac" url="C:\Users\86139\Desktop\"/>
    </mc:Choice>
  </mc:AlternateContent>
  <xr:revisionPtr revIDLastSave="0" documentId="13_ncr:1_{0D25462D-E8A2-47D7-ABBA-F6E5C1E873C1}" xr6:coauthVersionLast="43" xr6:coauthVersionMax="43" xr10:uidLastSave="{00000000-0000-0000-0000-000000000000}"/>
  <bookViews>
    <workbookView xWindow="-103" yWindow="-103" windowWidth="16663" windowHeight="8863" xr2:uid="{00000000-000D-0000-FFFF-FFFF00000000}"/>
  </bookViews>
  <sheets>
    <sheet name="旅行社" sheetId="17" r:id="rId1"/>
    <sheet name="希尔顿" sheetId="8" state="hidden" r:id="rId2"/>
    <sheet name="Airfare" sheetId="9" state="hidden" r:id="rId3"/>
  </sheets>
  <definedNames>
    <definedName name="CLIENTMEDIA">#REF!</definedName>
    <definedName name="_xlnm.Print_Area" localSheetId="0">旅行社!$A$1:$N$42</definedName>
    <definedName name="多大的">#REF!</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32" i="17" l="1"/>
  <c r="G29" i="17"/>
  <c r="G30" i="17"/>
  <c r="G31" i="17"/>
  <c r="G11" i="17" l="1"/>
  <c r="G8" i="17"/>
  <c r="G16" i="17"/>
  <c r="G19" i="17"/>
  <c r="G21" i="17"/>
  <c r="G9" i="17"/>
  <c r="G10" i="17"/>
  <c r="G26" i="17"/>
  <c r="G27" i="17"/>
  <c r="G28" i="17"/>
  <c r="G12" i="17"/>
  <c r="G13" i="17"/>
  <c r="G14" i="17"/>
  <c r="G15" i="17"/>
  <c r="G22" i="17"/>
  <c r="G23" i="17"/>
  <c r="G20" i="17"/>
  <c r="G18" i="17"/>
  <c r="G35" i="17"/>
  <c r="G25" i="17"/>
  <c r="G38" i="17"/>
  <c r="G9" i="8"/>
  <c r="G46" i="8" s="1"/>
  <c r="G10" i="8"/>
  <c r="G11" i="8"/>
  <c r="G12" i="8"/>
  <c r="G13" i="8"/>
  <c r="G14" i="8"/>
  <c r="G15" i="8"/>
  <c r="G16" i="8"/>
  <c r="G17" i="8"/>
  <c r="G19" i="8"/>
  <c r="G21" i="8"/>
  <c r="G22" i="8"/>
  <c r="G23" i="8"/>
  <c r="G24" i="8"/>
  <c r="G25" i="8"/>
  <c r="G26" i="8"/>
  <c r="G27" i="8"/>
  <c r="G28" i="8"/>
  <c r="G29" i="8"/>
  <c r="G30" i="8"/>
  <c r="G31" i="8"/>
  <c r="G32" i="8"/>
  <c r="G33" i="8"/>
  <c r="G34" i="8"/>
  <c r="G35" i="8"/>
  <c r="G36" i="8"/>
  <c r="G37" i="8"/>
  <c r="G38" i="8"/>
  <c r="G40" i="8"/>
  <c r="G41" i="8"/>
  <c r="G43" i="8"/>
  <c r="G44" i="8"/>
  <c r="G45" i="8"/>
  <c r="H7" i="9"/>
  <c r="H8" i="9"/>
  <c r="H9" i="9"/>
  <c r="H10" i="9"/>
  <c r="H13" i="9" s="1"/>
  <c r="H11" i="9"/>
  <c r="H12" i="9"/>
  <c r="G39" i="17" l="1"/>
  <c r="G40" i="17" s="1"/>
  <c r="G41" i="17" s="1"/>
  <c r="G47" i="8"/>
  <c r="G48" i="8" s="1"/>
  <c r="G49" i="8"/>
</calcChain>
</file>

<file path=xl/sharedStrings.xml><?xml version="1.0" encoding="utf-8"?>
<sst xmlns="http://schemas.openxmlformats.org/spreadsheetml/2006/main" count="192" uniqueCount="165">
  <si>
    <t>Client:</t>
  </si>
  <si>
    <r>
      <rPr>
        <sz val="9"/>
        <rFont val="hyjh35j Regular"/>
        <family val="2"/>
      </rPr>
      <t>凯迪拉克</t>
    </r>
  </si>
  <si>
    <t>To:</t>
  </si>
  <si>
    <t>Fax:</t>
  </si>
  <si>
    <t>From:</t>
  </si>
  <si>
    <t>Date:2017/12/6</t>
  </si>
  <si>
    <t>Project:</t>
  </si>
  <si>
    <r>
      <rPr>
        <b/>
        <sz val="9"/>
        <color indexed="9"/>
        <rFont val="宋体"/>
        <family val="3"/>
        <charset val="134"/>
      </rPr>
      <t>编号</t>
    </r>
    <r>
      <rPr>
        <b/>
        <sz val="9"/>
        <color indexed="9"/>
        <rFont val="Arial"/>
        <family val="2"/>
      </rPr>
      <t>No.</t>
    </r>
  </si>
  <si>
    <r>
      <rPr>
        <b/>
        <sz val="9"/>
        <color indexed="9"/>
        <rFont val="宋体"/>
        <family val="3"/>
        <charset val="134"/>
      </rPr>
      <t>项目</t>
    </r>
    <r>
      <rPr>
        <b/>
        <sz val="9"/>
        <color indexed="9"/>
        <rFont val="Arial"/>
        <family val="2"/>
      </rPr>
      <t xml:space="preserve"> Item </t>
    </r>
  </si>
  <si>
    <r>
      <rPr>
        <b/>
        <sz val="9"/>
        <color indexed="9"/>
        <rFont val="宋体"/>
        <family val="3"/>
        <charset val="134"/>
      </rPr>
      <t>明细</t>
    </r>
    <r>
      <rPr>
        <b/>
        <sz val="9"/>
        <color indexed="9"/>
        <rFont val="Arial"/>
        <family val="2"/>
      </rPr>
      <t xml:space="preserve"> Description</t>
    </r>
  </si>
  <si>
    <r>
      <rPr>
        <b/>
        <sz val="9"/>
        <color indexed="9"/>
        <rFont val="宋体"/>
        <family val="3"/>
        <charset val="134"/>
      </rPr>
      <t>说明</t>
    </r>
    <r>
      <rPr>
        <b/>
        <sz val="9"/>
        <color indexed="9"/>
        <rFont val="Arial"/>
        <family val="2"/>
      </rPr>
      <t xml:space="preserve"> Remark</t>
    </r>
  </si>
  <si>
    <r>
      <rPr>
        <sz val="9"/>
        <rFont val="宋体"/>
        <family val="3"/>
        <charset val="134"/>
      </rPr>
      <t>媒体机票</t>
    </r>
    <r>
      <rPr>
        <sz val="9"/>
        <rFont val="Arial"/>
        <family val="2"/>
      </rPr>
      <t xml:space="preserve"> 
Media airfare </t>
    </r>
  </si>
  <si>
    <r>
      <rPr>
        <b/>
        <sz val="9"/>
        <color indexed="9"/>
        <rFont val="宋体"/>
        <family val="3"/>
        <charset val="134"/>
      </rPr>
      <t xml:space="preserve">总计
</t>
    </r>
    <r>
      <rPr>
        <b/>
        <sz val="9"/>
        <color indexed="9"/>
        <rFont val="Arial"/>
        <family val="2"/>
      </rPr>
      <t>Grand Total</t>
    </r>
  </si>
  <si>
    <t xml:space="preserve">Event:                 </t>
  </si>
  <si>
    <t xml:space="preserve">Date:                  </t>
  </si>
  <si>
    <t xml:space="preserve">VENUE:                  </t>
  </si>
  <si>
    <t xml:space="preserve">Project No:               </t>
  </si>
  <si>
    <t xml:space="preserve">Number of person:       </t>
  </si>
  <si>
    <t xml:space="preserve">项目 Item </t>
  </si>
  <si>
    <t>次数 Time</t>
  </si>
  <si>
    <t>数量 Qty.</t>
  </si>
  <si>
    <t>合计 Total</t>
  </si>
  <si>
    <t>备注 Remark</t>
  </si>
  <si>
    <t>公付房费</t>
  </si>
  <si>
    <t>Transportation/大巴需求（根据媒体具体航班调整需求）</t>
  </si>
  <si>
    <t>About Media/媒体相关</t>
  </si>
  <si>
    <t>实报实销</t>
  </si>
  <si>
    <t>Final Image</t>
  </si>
  <si>
    <t>固定费用</t>
  </si>
  <si>
    <t>SGM2017成都车展&amp;凯迪拉克XT5试驾</t>
  </si>
  <si>
    <t>8月23日-27日</t>
  </si>
  <si>
    <t>项目</t>
  </si>
  <si>
    <t>规格</t>
  </si>
  <si>
    <t>单价</t>
  </si>
  <si>
    <t>次数</t>
  </si>
  <si>
    <t>数量</t>
  </si>
  <si>
    <t>合计</t>
  </si>
  <si>
    <t>备注</t>
  </si>
  <si>
    <t>酒店相关：希尔顿</t>
  </si>
  <si>
    <t>客房要求：
1、电话：开通国内长途、关闭国际长途
2、网络：可宽带上网
3、关闭MINI BAR、洗衣服务、签单权以及房间内可能有的收费项目（如收费电视等）
4、早餐：均含双早
5、环境：干净、舒适、相对安静（尤其针是媒体）。媒体房间尽量保证大床房，房型统一
6、客房数量：确定好数量后允许再上下浮动10％</t>
  </si>
  <si>
    <t>8月23日大床房</t>
  </si>
  <si>
    <t>8月24日大床房</t>
  </si>
  <si>
    <t>8月25日大床房</t>
  </si>
  <si>
    <t>8月26日大床房</t>
  </si>
  <si>
    <t>工作人员标间8月22日-27日</t>
  </si>
  <si>
    <t>工作人员标间8月23日-25日</t>
  </si>
  <si>
    <t>会议室门口媒体签到台，允许背板搭建，酒店提供签到桌、桌布座椅、鲜花，酒店大堂不允许有其他竞品的相关签到物品</t>
  </si>
  <si>
    <t>300平米的纳斯卡厅  8月22日入场搭建
8月23日-26日四天会议室晚上撤场</t>
  </si>
  <si>
    <t>房内welcome package</t>
  </si>
  <si>
    <t>会议室及用餐
1、餐厅门口需放置与活动相关的指示牌，方便客人找寻。
2、酒店需事先准备自助午餐和晚餐券。酒店在媒体用餐后根据收集到的实际餐券与SGM结算费用。</t>
  </si>
  <si>
    <r>
      <t xml:space="preserve">媒体自助餐
</t>
    </r>
    <r>
      <rPr>
        <sz val="9"/>
        <color indexed="10"/>
        <rFont val="微软雅黑"/>
        <family val="2"/>
        <charset val="134"/>
      </rPr>
      <t>需</t>
    </r>
    <r>
      <rPr>
        <sz val="9"/>
        <color indexed="10"/>
        <rFont val="微软雅黑"/>
        <family val="2"/>
        <charset val="134"/>
      </rPr>
      <t>均含软饮畅饮</t>
    </r>
  </si>
  <si>
    <t>酒店自助餐
8月23日  25人25餐
8月24日  78人78餐
8月25日  75人75餐
8月26日  24人24餐</t>
  </si>
  <si>
    <t>储藏室
提供一间较大的空置会议室</t>
  </si>
  <si>
    <t>存放媒体礼品等物料</t>
  </si>
  <si>
    <t>大巴需求（根据媒体具体航班调整需求）</t>
  </si>
  <si>
    <t>8月22日 下午工作人员踩点</t>
  </si>
  <si>
    <t>考斯特（全天）</t>
  </si>
  <si>
    <t>8月23日第一批试驾媒体接机（机场-酒店）</t>
  </si>
  <si>
    <t>考斯特（仅接机）</t>
  </si>
  <si>
    <t>GL8全天</t>
  </si>
  <si>
    <t>8月24日媒体（酒店-展馆-酒店）</t>
  </si>
  <si>
    <t>大巴</t>
  </si>
  <si>
    <t>8月26日第一批试驾媒体送机（酒店-机场）</t>
  </si>
  <si>
    <t>大巴（仅送机）</t>
  </si>
  <si>
    <t>考斯特全天</t>
  </si>
  <si>
    <t>8月24日第二批试驾媒体\雪佛兰实拍媒体接机（机场--酒店）</t>
  </si>
  <si>
    <t>大巴（仅接机）</t>
  </si>
  <si>
    <t>8月25日媒体（酒店-展馆-酒店）</t>
  </si>
  <si>
    <t>80人，45座旅游大巴</t>
  </si>
  <si>
    <t>8月26日第二批试驾媒体送机（酒店-机场）</t>
  </si>
  <si>
    <t>8月25日第三批试驾媒体接机（机场-酒店）</t>
  </si>
  <si>
    <t>8月25日雪佛兰实拍媒体送机（机场-酒店-酒店）</t>
  </si>
  <si>
    <t>考斯特（仅送机）</t>
  </si>
  <si>
    <t>8月27日第三批试驾媒体送机（酒店-机场）</t>
  </si>
  <si>
    <t>媒体相关</t>
  </si>
  <si>
    <t>第一、三批试驾媒体午餐及过路过桥费用报销（以实际支出报销）（以车为单位）</t>
  </si>
  <si>
    <t>第二批试驾媒体过路过桥费用报销（以实际支出报销）（以车为单位）</t>
  </si>
  <si>
    <t>其他</t>
  </si>
  <si>
    <t>车内备品</t>
  </si>
  <si>
    <t>摄像费</t>
  </si>
  <si>
    <t>媒体交通费用报销</t>
  </si>
  <si>
    <r>
      <rPr>
        <sz val="9"/>
        <rFont val="微软雅黑"/>
        <family val="2"/>
        <charset val="134"/>
      </rPr>
      <t>总计（Net）</t>
    </r>
  </si>
  <si>
    <t>服务费</t>
  </si>
  <si>
    <t>税金</t>
  </si>
  <si>
    <r>
      <rPr>
        <b/>
        <sz val="9"/>
        <rFont val="宋体"/>
        <family val="3"/>
        <charset val="134"/>
      </rPr>
      <t>总计</t>
    </r>
  </si>
  <si>
    <t>凯迪拉克业务沟通会＋新年音乐会</t>
  </si>
  <si>
    <r>
      <rPr>
        <b/>
        <sz val="9"/>
        <color indexed="9"/>
        <rFont val="宋体"/>
        <family val="3"/>
        <charset val="134"/>
      </rPr>
      <t>单价</t>
    </r>
    <r>
      <rPr>
        <b/>
        <sz val="9"/>
        <color indexed="9"/>
        <rFont val="Arial"/>
        <family val="2"/>
      </rPr>
      <t>Unit Price</t>
    </r>
  </si>
  <si>
    <r>
      <rPr>
        <b/>
        <sz val="9"/>
        <color indexed="9"/>
        <rFont val="宋体"/>
        <family val="3"/>
        <charset val="134"/>
      </rPr>
      <t>数目</t>
    </r>
    <r>
      <rPr>
        <b/>
        <sz val="9"/>
        <color indexed="9"/>
        <rFont val="Arial"/>
        <family val="2"/>
      </rPr>
      <t>/</t>
    </r>
    <r>
      <rPr>
        <b/>
        <sz val="9"/>
        <color indexed="9"/>
        <rFont val="宋体"/>
        <family val="3"/>
        <charset val="134"/>
      </rPr>
      <t>单位</t>
    </r>
    <r>
      <rPr>
        <b/>
        <sz val="9"/>
        <color indexed="9"/>
        <rFont val="Arial"/>
        <family val="2"/>
      </rPr>
      <t xml:space="preserve"> Qty.</t>
    </r>
  </si>
  <si>
    <r>
      <rPr>
        <b/>
        <sz val="9"/>
        <color indexed="9"/>
        <rFont val="宋体"/>
        <family val="3"/>
        <charset val="134"/>
      </rPr>
      <t>小计</t>
    </r>
    <r>
      <rPr>
        <b/>
        <sz val="9"/>
        <color indexed="9"/>
        <rFont val="Arial"/>
        <family val="2"/>
      </rPr>
      <t>Total</t>
    </r>
  </si>
  <si>
    <r>
      <t xml:space="preserve"> </t>
    </r>
    <r>
      <rPr>
        <b/>
        <sz val="9"/>
        <rFont val="宋体"/>
        <family val="3"/>
        <charset val="134"/>
      </rPr>
      <t>交通</t>
    </r>
    <r>
      <rPr>
        <b/>
        <sz val="9"/>
        <rFont val="Arial"/>
        <family val="2"/>
      </rPr>
      <t xml:space="preserve"> </t>
    </r>
  </si>
  <si>
    <r>
      <rPr>
        <sz val="9"/>
        <rFont val="宋体"/>
        <family val="3"/>
        <charset val="134"/>
      </rPr>
      <t>媒体往返机票
（</t>
    </r>
    <r>
      <rPr>
        <sz val="9"/>
        <rFont val="Arial"/>
        <family val="2"/>
      </rPr>
      <t xml:space="preserve">BJ-SH-BJ) Economy </t>
    </r>
  </si>
  <si>
    <r>
      <rPr>
        <sz val="9"/>
        <rFont val="hyjh35j Regular"/>
        <family val="2"/>
      </rPr>
      <t>人次</t>
    </r>
  </si>
  <si>
    <r>
      <rPr>
        <sz val="9"/>
        <rFont val="宋体"/>
        <family val="3"/>
        <charset val="134"/>
      </rPr>
      <t>媒体往返机票
（</t>
    </r>
    <r>
      <rPr>
        <sz val="9"/>
        <rFont val="Arial"/>
        <family val="2"/>
      </rPr>
      <t xml:space="preserve">GZ-SH-GZ) Economy </t>
    </r>
  </si>
  <si>
    <r>
      <rPr>
        <sz val="9"/>
        <rFont val="宋体"/>
        <family val="3"/>
        <charset val="134"/>
      </rPr>
      <t>媒体往返机票
（</t>
    </r>
    <r>
      <rPr>
        <sz val="9"/>
        <rFont val="Arial"/>
        <family val="2"/>
      </rPr>
      <t xml:space="preserve">CD-SH-CD) Economy </t>
    </r>
  </si>
  <si>
    <r>
      <rPr>
        <sz val="9"/>
        <rFont val="宋体"/>
        <family val="3"/>
        <charset val="134"/>
      </rPr>
      <t>人次</t>
    </r>
  </si>
  <si>
    <r>
      <rPr>
        <sz val="9"/>
        <rFont val="宋体"/>
        <family val="3"/>
        <charset val="134"/>
      </rPr>
      <t>媒体往返机票
（</t>
    </r>
    <r>
      <rPr>
        <sz val="9"/>
        <rFont val="Arial"/>
        <family val="2"/>
      </rPr>
      <t xml:space="preserve">CQ-SH-CQ) Economy </t>
    </r>
  </si>
  <si>
    <r>
      <rPr>
        <sz val="9"/>
        <rFont val="宋体"/>
        <family val="3"/>
        <charset val="134"/>
      </rPr>
      <t xml:space="preserve">媒体机票
</t>
    </r>
    <r>
      <rPr>
        <sz val="9"/>
        <rFont val="Arial"/>
        <family val="2"/>
      </rPr>
      <t xml:space="preserve">Media airfare </t>
    </r>
  </si>
  <si>
    <r>
      <rPr>
        <sz val="9"/>
        <rFont val="宋体"/>
        <family val="3"/>
        <charset val="134"/>
      </rPr>
      <t>媒体往返机票
（</t>
    </r>
    <r>
      <rPr>
        <sz val="9"/>
        <rFont val="Arial"/>
        <family val="2"/>
      </rPr>
      <t xml:space="preserve">CS-SH-CS) Economy </t>
    </r>
  </si>
  <si>
    <t>人次</t>
  </si>
  <si>
    <r>
      <rPr>
        <sz val="9"/>
        <rFont val="宋体"/>
        <family val="3"/>
        <charset val="134"/>
      </rPr>
      <t>工作人员机票</t>
    </r>
    <r>
      <rPr>
        <sz val="9"/>
        <rFont val="Arial"/>
        <family val="2"/>
      </rPr>
      <t xml:space="preserve"> 
Media airfare </t>
    </r>
  </si>
  <si>
    <r>
      <rPr>
        <sz val="9"/>
        <rFont val="宋体"/>
        <family val="3"/>
        <charset val="134"/>
      </rPr>
      <t>往返机票
（</t>
    </r>
    <r>
      <rPr>
        <sz val="9"/>
        <rFont val="Arial"/>
        <family val="2"/>
      </rPr>
      <t xml:space="preserve">BJ-SH-BJ) Economy </t>
    </r>
  </si>
  <si>
    <t>客房要求/Room request：
1、电话：开通国内长途、关闭国际长途
telephone:open the domestic , close  the international
2、网络：可宽带上网
network: broadband Internet access
3、关闭MINI BAR、洗衣服务、签单权以及房间内可能有的收费项目（如收费电视等）
close MINI BAR, laundry service and the room may have charging items (e.g., pay TV, etc.)
4、早餐：均含一早
breakfast for one person
5、环境：干净、舒适、相对安静（尤其针是媒体）。媒体房间尽量保证大床房，房间朝向相对采光好，空气流通，无异味，房型尽量规整宽阔统一
 environment: clean, comfortable, relatively quiet (especially for the media).Keep one bed room, media room  at relatively daylighting is good, the air circulation, no peculiar smell, room neat wide unified as far as possible
6、客房数量：确定好数量后允许再上下浮动10％
guest room number: make sure good quantity allowed to fluctuate 10% again
7、酒店电梯间、走廊显示屏及房间开机画面，要播放SGM的主KV
the hotel elevator, corridor boot screen, screen and room to play SGM KV
Hotel check-in counter：
8、酒店大堂门口媒体签到台，允许背板搭建，酒店提供签到桌、桌布座椅、鲜花，酒店大堂不允许有其他品牌的相关签到物品
The hotel lobby entrance media check-in desk allows the back board to be set up, the hotel provides the check-in table, tablecloth seat, flowers, the hotel lobby is not allowed to have other brand related check-in items</t>
    <phoneticPr fontId="34" type="noConversion"/>
  </si>
  <si>
    <t>媒体交通费用报销 Transportation Reimbursement</t>
    <phoneticPr fontId="34" type="noConversion"/>
  </si>
  <si>
    <t>用餐Meal
1、酒店需事先准备自助午餐和晚餐券。酒店在媒体用餐后根据收集到的实际餐券与SGM结算费用。
The hotel should prepare the buffet lunch and dinner voucher in advance. The hotel will settle the fees according to the actual meal coupon and SGM after the media meal</t>
    <phoneticPr fontId="34" type="noConversion"/>
  </si>
  <si>
    <t xml:space="preserve">VENUE:                  </t>
    <phoneticPr fontId="7" type="noConversion"/>
  </si>
  <si>
    <t xml:space="preserve">Project No:               </t>
    <phoneticPr fontId="7" type="noConversion"/>
  </si>
  <si>
    <t xml:space="preserve">Number of person:       </t>
    <phoneticPr fontId="7" type="noConversion"/>
  </si>
  <si>
    <t>小计</t>
    <phoneticPr fontId="34" type="noConversion"/>
  </si>
  <si>
    <t>房内welcome package：甜点、水果等Dessert, fruit, etc</t>
    <phoneticPr fontId="7" type="noConversion"/>
  </si>
  <si>
    <t>媒体欢迎小食
welcome package</t>
    <phoneticPr fontId="7" type="noConversion"/>
  </si>
  <si>
    <t>房内
welcome package</t>
    <phoneticPr fontId="7" type="noConversion"/>
  </si>
  <si>
    <t>Others/其他</t>
    <phoneticPr fontId="34" type="noConversion"/>
  </si>
  <si>
    <t>明细 Description</t>
    <phoneticPr fontId="34" type="noConversion"/>
  </si>
  <si>
    <t>单价 Unit Cost</t>
    <phoneticPr fontId="34" type="noConversion"/>
  </si>
  <si>
    <t>19座考斯特（全天）/Coaster</t>
    <phoneticPr fontId="34" type="noConversion"/>
  </si>
  <si>
    <t>总计（不含增值税6%）</t>
    <phoneticPr fontId="34" type="noConversion"/>
  </si>
  <si>
    <t>工作人员标间
Standard room</t>
    <phoneticPr fontId="34" type="noConversion"/>
  </si>
  <si>
    <t>Day1媒体自助晚餐
需均含软饮畅饮
Media buffet 
soft drinks should be included</t>
    <phoneticPr fontId="34" type="noConversion"/>
  </si>
  <si>
    <t>Day2媒体室外招待午餐
需均含软饮畅饮
Media Welcome dinner
soft drinks should be included</t>
    <phoneticPr fontId="34" type="noConversion"/>
  </si>
  <si>
    <t>餐饮/Dinner</t>
    <phoneticPr fontId="34" type="noConversion"/>
  </si>
  <si>
    <t>Day3车主室外招待午餐
需均含软饮畅饮
Media buffet 
soft drinks should be included</t>
    <phoneticPr fontId="34" type="noConversion"/>
  </si>
  <si>
    <t>媒体大床房 
One-bed room</t>
    <phoneticPr fontId="34" type="noConversion"/>
  </si>
  <si>
    <t>车主大床房 
One-bed room</t>
    <phoneticPr fontId="34" type="noConversion"/>
  </si>
  <si>
    <t>GL8（仅接机）/GL8</t>
  </si>
  <si>
    <t>About Agency /旅行社相关</t>
    <phoneticPr fontId="34" type="noConversion"/>
  </si>
  <si>
    <t>活动人员交通费</t>
    <phoneticPr fontId="34" type="noConversion"/>
  </si>
  <si>
    <t>19座考斯特（全天）/19 seat bus</t>
    <phoneticPr fontId="7" type="noConversion"/>
  </si>
  <si>
    <t xml:space="preserve">公关公司工作人员 
For PR AGENCY STAFF
8.15-8.16
</t>
  </si>
  <si>
    <t xml:space="preserve">公关公司工作人员 
For PR AGENCY STAFF
8.14
</t>
  </si>
  <si>
    <t>媒体相关
Media Related
14位车主及5位媒体组相关人员陪同
14 OOT car owner and 5 media team member</t>
  </si>
  <si>
    <t xml:space="preserve">媒体相关
Media Related
20位车主及5位媒体组相关人员陪同
20 media and 5 media team member </t>
  </si>
  <si>
    <t>手机租赁 cell phone rental</t>
  </si>
  <si>
    <t>房卡套 room card cover</t>
  </si>
  <si>
    <t>餐券 meal voucher</t>
  </si>
  <si>
    <t>手环 bracelet</t>
  </si>
  <si>
    <t>签到背板 Backboard</t>
  </si>
  <si>
    <t>三天华为手机租赁费用</t>
  </si>
  <si>
    <t xml:space="preserve">实报实销
Not more than 500 yuan ,Invoice reimbursement </t>
  </si>
  <si>
    <t>物料采买 Material buying</t>
  </si>
  <si>
    <t xml:space="preserve">8.15 工作人员踩点 Staff check </t>
  </si>
  <si>
    <t>45座大巴（全天）/55 seat bus</t>
  </si>
  <si>
    <t>8.15 媒体接机 Media connection ( Airport-Hotel)</t>
  </si>
  <si>
    <t>8.16 媒体全天用车 Media shuttle</t>
  </si>
  <si>
    <t>8.16 车主接机 Car owner connection ( Airport-Hotel)</t>
  </si>
  <si>
    <t>8.15-8.17 车主\媒体接送机 Media/Car owner connection ( Airport-Hotel)</t>
  </si>
  <si>
    <t>8.17 车主全天用车 Car owner shuttle</t>
  </si>
  <si>
    <t>摄影摄像 Photo shooting</t>
  </si>
  <si>
    <t>8.15-8.16两天 two days</t>
  </si>
  <si>
    <t>接机牌 Welcome board</t>
  </si>
  <si>
    <t>Day2车主自助晚餐
需均含软饮畅饮
Media buffet 
soft drinks should be included</t>
  </si>
  <si>
    <t>杂费 Sundry charges</t>
  </si>
  <si>
    <t>欢迎信制作 Welcome letter</t>
  </si>
  <si>
    <t>桌花 Flower</t>
  </si>
  <si>
    <t>Fixed cost 固定费用5000</t>
  </si>
  <si>
    <t>Fixed cost 固定费用20000</t>
  </si>
  <si>
    <t>媒体相关
Media Related
70位外地媒体及车主房间
69 OOT media and car owner rooms</t>
  </si>
  <si>
    <t xml:space="preserve">媒体相关
Media Related
56位媒体及10位媒体组相关人员陪同
55 OOT media and 10 media team member </t>
  </si>
  <si>
    <t>媒体相关
Media Related
 80位媒体及10位媒体组相关人员陪同
79 media and 10 media team member</t>
  </si>
  <si>
    <t>康辉集团北京国际会议展览有限公司</t>
    <phoneticPr fontId="34" type="noConversion"/>
  </si>
  <si>
    <t>凯迪拉克服务开放日@上海</t>
    <phoneticPr fontId="34" type="noConversion"/>
  </si>
  <si>
    <t>2019.8.15-8.17</t>
    <phoneticPr fontId="34" type="noConversion"/>
  </si>
  <si>
    <t>Hotel-上海外滩英迪格酒店</t>
    <phoneticPr fontId="34" type="noConversion"/>
  </si>
  <si>
    <t>媒体相关
Media Related
56位外地媒体房间
56 OOT media rooms</t>
    <phoneticPr fontId="34" type="noConversion"/>
  </si>
  <si>
    <t>媒体相关
Media Related
14 位外地车主房间
14 OOT car owner rooms</t>
    <phoneticPr fontId="34" type="noConversion"/>
  </si>
  <si>
    <t>优惠总计（不含增值税6%）</t>
    <phoneticPr fontId="3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</si>
</sst>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0.00_ ;_ &quot;¥&quot;* \-#,##0.00_ ;_ &quot;¥&quot;* &quot;-&quot;??_ ;_ @_ "/>
    <numFmt numFmtId="43" formatCode="_ * #,##0.00_ ;_ * \-#,##0.00_ ;_ * &quot;-&quot;??_ ;_ @_ "/>
    <numFmt numFmtId="176" formatCode="0_);[Red]\(0\)"/>
    <numFmt numFmtId="177" formatCode="#,##0_ "/>
    <numFmt numFmtId="178" formatCode="[$¥-804]#,##0;[Red][$¥-804]#,##0"/>
    <numFmt numFmtId="179" formatCode="_ &quot;￥&quot;* #,##0.00_ ;_ &quot;￥&quot;* \-#,##0.00_ ;_ &quot;￥&quot;* &quot;-&quot;??_ ;_ @_ "/>
    <numFmt numFmtId="180" formatCode="_-* #,##0.00\ _€_-;\-* #,##0.00\ _€_-;_-* &quot;-&quot;??\ _€_-;_-@_-"/>
    <numFmt numFmtId="181" formatCode="_-* #,##0.00\ [$€]_-;\-* #,##0.00\ [$€]_-;_-* &quot;-&quot;??\ [$€]_-;_-@_-"/>
    <numFmt numFmtId="182" formatCode="_-* #,##0.00\ [$€-1]_-;\-* #,##0.00\ [$€-1]_-;_-* &quot;-&quot;??\ [$€-1]_-"/>
  </numFmts>
  <fonts count="50">
    <font>
      <sz val="12"/>
      <name val="宋体"/>
      <charset val="134"/>
    </font>
    <font>
      <sz val="11"/>
      <color theme="1"/>
      <name val="宋体"/>
      <family val="2"/>
      <charset val="134"/>
      <scheme val="minor"/>
    </font>
    <font>
      <sz val="9"/>
      <name val="Arial"/>
      <family val="2"/>
    </font>
    <font>
      <b/>
      <sz val="9"/>
      <name val="Arial"/>
      <family val="2"/>
    </font>
    <font>
      <sz val="9"/>
      <name val="微软雅黑"/>
      <family val="2"/>
      <charset val="134"/>
    </font>
    <font>
      <b/>
      <sz val="9"/>
      <color indexed="9"/>
      <name val="Arial"/>
      <family val="2"/>
    </font>
    <font>
      <sz val="12"/>
      <name val="Arial"/>
      <family val="2"/>
    </font>
    <font>
      <sz val="9"/>
      <name val="宋体"/>
      <family val="3"/>
      <charset val="134"/>
    </font>
    <font>
      <b/>
      <sz val="9"/>
      <name val="微软雅黑"/>
      <family val="2"/>
      <charset val="134"/>
    </font>
    <font>
      <b/>
      <sz val="11"/>
      <name val="微软雅黑"/>
      <family val="2"/>
      <charset val="134"/>
    </font>
    <font>
      <sz val="9"/>
      <color indexed="10"/>
      <name val="微软雅黑"/>
      <family val="2"/>
      <charset val="134"/>
    </font>
    <font>
      <sz val="9"/>
      <color indexed="8"/>
      <name val="微软雅黑"/>
      <family val="2"/>
      <charset val="134"/>
    </font>
    <font>
      <sz val="11"/>
      <color indexed="8"/>
      <name val="宋体"/>
      <family val="3"/>
      <charset val="134"/>
    </font>
    <font>
      <b/>
      <sz val="11"/>
      <color indexed="8"/>
      <name val="宋体"/>
      <family val="3"/>
      <charset val="134"/>
    </font>
    <font>
      <sz val="11"/>
      <color indexed="62"/>
      <name val="宋体"/>
      <family val="3"/>
      <charset val="134"/>
    </font>
    <font>
      <b/>
      <sz val="11"/>
      <color indexed="9"/>
      <name val="宋体"/>
      <family val="3"/>
      <charset val="134"/>
    </font>
    <font>
      <b/>
      <sz val="11"/>
      <color indexed="63"/>
      <name val="宋体"/>
      <family val="3"/>
      <charset val="134"/>
    </font>
    <font>
      <sz val="10"/>
      <name val="Arial"/>
      <family val="2"/>
    </font>
    <font>
      <b/>
      <sz val="11"/>
      <color indexed="56"/>
      <name val="宋体"/>
      <family val="3"/>
      <charset val="134"/>
    </font>
    <font>
      <sz val="11"/>
      <color indexed="20"/>
      <name val="宋体"/>
      <family val="3"/>
      <charset val="134"/>
    </font>
    <font>
      <sz val="11"/>
      <color indexed="60"/>
      <name val="宋体"/>
      <family val="3"/>
      <charset val="134"/>
    </font>
    <font>
      <b/>
      <sz val="18"/>
      <color indexed="56"/>
      <name val="宋体"/>
      <family val="3"/>
      <charset val="134"/>
    </font>
    <font>
      <sz val="11"/>
      <color indexed="10"/>
      <name val="宋体"/>
      <family val="3"/>
      <charset val="134"/>
    </font>
    <font>
      <sz val="11"/>
      <color indexed="52"/>
      <name val="宋体"/>
      <family val="3"/>
      <charset val="134"/>
    </font>
    <font>
      <sz val="12"/>
      <name val="Times New Roman"/>
      <family val="1"/>
    </font>
    <font>
      <sz val="10"/>
      <name val="Verdana"/>
      <family val="2"/>
    </font>
    <font>
      <sz val="11"/>
      <color indexed="17"/>
      <name val="宋体"/>
      <family val="3"/>
      <charset val="134"/>
    </font>
    <font>
      <b/>
      <sz val="11"/>
      <color indexed="52"/>
      <name val="宋体"/>
      <family val="3"/>
      <charset val="134"/>
    </font>
    <font>
      <i/>
      <sz val="11"/>
      <color indexed="23"/>
      <name val="宋体"/>
      <family val="3"/>
      <charset val="134"/>
    </font>
    <font>
      <b/>
      <sz val="15"/>
      <color indexed="56"/>
      <name val="宋体"/>
      <family val="3"/>
      <charset val="134"/>
    </font>
    <font>
      <b/>
      <sz val="13"/>
      <color indexed="56"/>
      <name val="宋体"/>
      <family val="3"/>
      <charset val="134"/>
    </font>
    <font>
      <sz val="9"/>
      <name val="hyjh35j Regular"/>
      <family val="2"/>
    </font>
    <font>
      <b/>
      <sz val="9"/>
      <color indexed="9"/>
      <name val="宋体"/>
      <family val="3"/>
      <charset val="134"/>
    </font>
    <font>
      <sz val="12"/>
      <name val="宋体"/>
      <family val="3"/>
      <charset val="134"/>
    </font>
    <font>
      <sz val="9"/>
      <name val="宋体"/>
      <family val="3"/>
      <charset val="134"/>
    </font>
    <font>
      <b/>
      <sz val="9"/>
      <name val="宋体"/>
      <family val="3"/>
      <charset val="134"/>
    </font>
    <font>
      <sz val="10"/>
      <name val="宋体"/>
      <family val="3"/>
      <charset val="134"/>
    </font>
    <font>
      <b/>
      <sz val="9"/>
      <color indexed="9"/>
      <name val="微软雅黑"/>
      <family val="2"/>
      <charset val="134"/>
    </font>
    <font>
      <sz val="9"/>
      <color theme="1"/>
      <name val="微软雅黑"/>
      <family val="2"/>
      <charset val="134"/>
    </font>
    <font>
      <b/>
      <sz val="9"/>
      <color indexed="8"/>
      <name val="微软雅黑"/>
      <family val="2"/>
      <charset val="134"/>
    </font>
    <font>
      <sz val="11"/>
      <color theme="1"/>
      <name val="宋体"/>
      <family val="3"/>
      <charset val="134"/>
      <scheme val="minor"/>
    </font>
    <font>
      <u/>
      <sz val="10"/>
      <color indexed="36"/>
      <name val="Arial"/>
      <family val="2"/>
    </font>
    <font>
      <sz val="10"/>
      <name val="Geneva"/>
      <family val="2"/>
    </font>
    <font>
      <b/>
      <sz val="15"/>
      <color indexed="62"/>
      <name val="宋体"/>
      <family val="3"/>
      <charset val="134"/>
    </font>
    <font>
      <b/>
      <sz val="13"/>
      <color indexed="62"/>
      <name val="宋体"/>
      <family val="3"/>
      <charset val="134"/>
    </font>
    <font>
      <b/>
      <sz val="11"/>
      <color indexed="62"/>
      <name val="宋体"/>
      <family val="3"/>
      <charset val="134"/>
    </font>
    <font>
      <b/>
      <sz val="18"/>
      <color indexed="62"/>
      <name val="宋体"/>
      <family val="3"/>
      <charset val="134"/>
    </font>
    <font>
      <sz val="11"/>
      <color indexed="14"/>
      <name val="宋体"/>
      <family val="3"/>
      <charset val="134"/>
    </font>
    <font>
      <sz val="10"/>
      <name val="微软雅黑"/>
      <family val="2"/>
      <charset val="134"/>
    </font>
    <font>
      <sz val="11"/>
      <color theme="0"/>
      <name val="宋体"/>
      <family val="2"/>
      <charset val="134"/>
      <scheme val="minor"/>
    </font>
  </fonts>
  <fills count="42">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47"/>
        <bgColor indexed="64"/>
      </patternFill>
    </fill>
    <fill>
      <patternFill patternType="solid">
        <fgColor indexed="10"/>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indexed="63"/>
        <bgColor indexed="64"/>
      </patternFill>
    </fill>
    <fill>
      <patternFill patternType="solid">
        <fgColor indexed="13"/>
        <bgColor indexed="64"/>
      </patternFill>
    </fill>
    <fill>
      <patternFill patternType="solid">
        <fgColor indexed="8"/>
        <bgColor indexed="64"/>
      </patternFill>
    </fill>
    <fill>
      <patternFill patternType="solid">
        <fgColor theme="0"/>
        <bgColor indexed="64"/>
      </patternFill>
    </fill>
    <fill>
      <patternFill patternType="solid">
        <fgColor rgb="FFFF0000"/>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patternFill>
    </fill>
    <fill>
      <patternFill patternType="solid">
        <fgColor indexed="42"/>
      </patternFill>
    </fill>
  </fills>
  <borders count="4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hair">
        <color indexed="64"/>
      </top>
      <bottom style="hair">
        <color indexed="64"/>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hair">
        <color indexed="64"/>
      </left>
      <right/>
      <top/>
      <bottom style="hair">
        <color indexed="64"/>
      </bottom>
      <diagonal/>
    </border>
    <border>
      <left style="thin">
        <color indexed="64"/>
      </left>
      <right/>
      <top style="hair">
        <color indexed="64"/>
      </top>
      <bottom style="thin">
        <color indexed="64"/>
      </bottom>
      <diagonal/>
    </border>
    <border>
      <left style="medium">
        <color indexed="64"/>
      </left>
      <right/>
      <top style="thin">
        <color indexed="64"/>
      </top>
      <bottom style="thin">
        <color indexed="64"/>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s>
  <cellStyleXfs count="147">
    <xf numFmtId="0" fontId="0" fillId="0" borderId="0">
      <alignment vertical="center"/>
    </xf>
    <xf numFmtId="0" fontId="17" fillId="0" borderId="0" applyNumberFormat="0" applyBorder="0" applyAlignment="0" applyProtection="0">
      <alignment vertical="center"/>
    </xf>
    <xf numFmtId="0" fontId="2" fillId="0" borderId="0"/>
    <xf numFmtId="0" fontId="33" fillId="0" borderId="0"/>
    <xf numFmtId="0" fontId="24" fillId="0" borderId="0" applyNumberFormat="0" applyBorder="0" applyAlignment="0" applyProtection="0">
      <alignment vertical="center"/>
    </xf>
    <xf numFmtId="0" fontId="19" fillId="2" borderId="0" applyNumberFormat="0" applyBorder="0" applyProtection="0">
      <alignment vertical="center"/>
    </xf>
    <xf numFmtId="0" fontId="27" fillId="6" borderId="1" applyNumberFormat="0" applyProtection="0">
      <alignment vertical="center"/>
    </xf>
    <xf numFmtId="0" fontId="15" fillId="7" borderId="2" applyNumberFormat="0" applyProtection="0">
      <alignment vertical="center"/>
    </xf>
    <xf numFmtId="43" fontId="33" fillId="0" borderId="0" applyFont="0" applyFill="0" applyBorder="0" applyAlignment="0" applyProtection="0">
      <alignment vertical="center"/>
    </xf>
    <xf numFmtId="44" fontId="33" fillId="0" borderId="0" applyFont="0" applyFill="0" applyBorder="0" applyAlignment="0" applyProtection="0"/>
    <xf numFmtId="0" fontId="28" fillId="0" borderId="0" applyNumberFormat="0" applyBorder="0" applyProtection="0">
      <alignment vertical="center"/>
    </xf>
    <xf numFmtId="0" fontId="26" fillId="3" borderId="0" applyNumberFormat="0" applyBorder="0" applyProtection="0">
      <alignment vertical="center"/>
    </xf>
    <xf numFmtId="0" fontId="29" fillId="0" borderId="3" applyNumberFormat="0" applyProtection="0">
      <alignment vertical="center"/>
    </xf>
    <xf numFmtId="0" fontId="30" fillId="0" borderId="4" applyNumberFormat="0" applyProtection="0">
      <alignment vertical="center"/>
    </xf>
    <xf numFmtId="0" fontId="18" fillId="0" borderId="5" applyNumberFormat="0" applyProtection="0">
      <alignment vertical="center"/>
    </xf>
    <xf numFmtId="0" fontId="18" fillId="0" borderId="0" applyNumberFormat="0" applyBorder="0" applyProtection="0">
      <alignment vertical="center"/>
    </xf>
    <xf numFmtId="0" fontId="14" fillId="4" borderId="1" applyNumberFormat="0" applyProtection="0">
      <alignment vertical="center"/>
    </xf>
    <xf numFmtId="0" fontId="23" fillId="0" borderId="6" applyNumberFormat="0" applyProtection="0">
      <alignment vertical="center"/>
    </xf>
    <xf numFmtId="0" fontId="20" fillId="8" borderId="0" applyNumberFormat="0" applyBorder="0" applyProtection="0">
      <alignment vertical="center"/>
    </xf>
    <xf numFmtId="0" fontId="25" fillId="0" borderId="0"/>
    <xf numFmtId="0" fontId="33" fillId="9" borderId="7" applyNumberFormat="0" applyProtection="0">
      <alignment vertical="center"/>
    </xf>
    <xf numFmtId="0" fontId="16" fillId="6" borderId="8" applyNumberFormat="0" applyProtection="0">
      <alignment vertical="center"/>
    </xf>
    <xf numFmtId="0" fontId="21" fillId="0" borderId="0" applyNumberFormat="0" applyBorder="0" applyProtection="0">
      <alignment vertical="center"/>
    </xf>
    <xf numFmtId="0" fontId="13" fillId="0" borderId="9" applyNumberFormat="0" applyProtection="0">
      <alignment vertical="center"/>
    </xf>
    <xf numFmtId="0" fontId="22" fillId="0" borderId="0" applyNumberFormat="0" applyBorder="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33" fillId="0" borderId="0">
      <alignment vertical="center"/>
    </xf>
    <xf numFmtId="0" fontId="33" fillId="0" borderId="0"/>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4" fillId="0" borderId="0" applyNumberFormat="0" applyBorder="0" applyAlignment="0" applyProtection="0">
      <alignment vertical="center"/>
    </xf>
    <xf numFmtId="0" fontId="24" fillId="0" borderId="0"/>
    <xf numFmtId="0" fontId="17" fillId="0" borderId="0" applyNumberFormat="0" applyBorder="0" applyAlignment="0" applyProtection="0">
      <alignment vertical="center"/>
    </xf>
    <xf numFmtId="0" fontId="33" fillId="0" borderId="0">
      <alignment vertical="center"/>
    </xf>
    <xf numFmtId="178" fontId="36" fillId="0" borderId="0"/>
    <xf numFmtId="0" fontId="33" fillId="0" borderId="0"/>
    <xf numFmtId="0" fontId="25" fillId="0" borderId="0"/>
    <xf numFmtId="0" fontId="40" fillId="0" borderId="0">
      <alignment vertical="center"/>
    </xf>
    <xf numFmtId="0" fontId="25" fillId="0" borderId="0"/>
    <xf numFmtId="0" fontId="33" fillId="0" borderId="0"/>
    <xf numFmtId="0" fontId="17" fillId="0" borderId="0"/>
    <xf numFmtId="0" fontId="41" fillId="0" borderId="0" applyNumberFormat="0" applyFill="0" applyBorder="0" applyAlignment="0" applyProtection="0">
      <alignment vertical="top"/>
      <protection locked="0"/>
    </xf>
    <xf numFmtId="44" fontId="33" fillId="0" borderId="0" applyFont="0" applyFill="0" applyBorder="0" applyAlignment="0" applyProtection="0"/>
    <xf numFmtId="179" fontId="33" fillId="0" borderId="0" applyFont="0" applyFill="0" applyBorder="0" applyAlignment="0" applyProtection="0"/>
    <xf numFmtId="180" fontId="12" fillId="0" borderId="0" applyFont="0" applyFill="0" applyBorder="0" applyAlignment="0" applyProtection="0"/>
    <xf numFmtId="181" fontId="17" fillId="0" borderId="0" applyFont="0" applyFill="0" applyBorder="0" applyAlignment="0" applyProtection="0"/>
    <xf numFmtId="0" fontId="17" fillId="0" borderId="0"/>
    <xf numFmtId="182" fontId="17" fillId="0" borderId="0"/>
    <xf numFmtId="0" fontId="17" fillId="0" borderId="0"/>
    <xf numFmtId="0" fontId="42" fillId="0" borderId="0"/>
    <xf numFmtId="0" fontId="43" fillId="0" borderId="37" applyNumberFormat="0" applyFill="0" applyAlignment="0" applyProtection="0">
      <alignment vertical="center"/>
    </xf>
    <xf numFmtId="0" fontId="44" fillId="0" borderId="4" applyNumberFormat="0" applyFill="0" applyAlignment="0" applyProtection="0">
      <alignment vertical="center"/>
    </xf>
    <xf numFmtId="0" fontId="45" fillId="0" borderId="38" applyNumberFormat="0" applyFill="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2" borderId="0" applyNumberFormat="0" applyBorder="0" applyAlignment="0" applyProtection="0">
      <alignment vertical="center"/>
    </xf>
    <xf numFmtId="0" fontId="33" fillId="0" borderId="0"/>
    <xf numFmtId="0" fontId="26" fillId="3" borderId="0" applyNumberFormat="0" applyBorder="0" applyAlignment="0" applyProtection="0">
      <alignment vertical="center"/>
    </xf>
    <xf numFmtId="0" fontId="13" fillId="0" borderId="39" applyNumberFormat="0" applyFill="0" applyAlignment="0" applyProtection="0">
      <alignment vertical="center"/>
    </xf>
    <xf numFmtId="179" fontId="33" fillId="0" borderId="0" applyFont="0" applyFill="0" applyBorder="0" applyAlignment="0" applyProtection="0"/>
    <xf numFmtId="44" fontId="33" fillId="0" borderId="0" applyFont="0" applyFill="0" applyBorder="0" applyAlignment="0" applyProtection="0"/>
    <xf numFmtId="0" fontId="27" fillId="10" borderId="1" applyNumberFormat="0" applyAlignment="0" applyProtection="0">
      <alignment vertical="center"/>
    </xf>
    <xf numFmtId="0" fontId="15" fillId="7" borderId="2" applyNumberFormat="0" applyAlignment="0" applyProtection="0">
      <alignment vertical="center"/>
    </xf>
    <xf numFmtId="0" fontId="2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0" fillId="8" borderId="0" applyNumberFormat="0" applyBorder="0" applyAlignment="0" applyProtection="0">
      <alignment vertical="center"/>
    </xf>
    <xf numFmtId="0" fontId="16" fillId="10" borderId="8" applyNumberFormat="0" applyAlignment="0" applyProtection="0">
      <alignment vertical="center"/>
    </xf>
    <xf numFmtId="0" fontId="14" fillId="4" borderId="1" applyNumberFormat="0" applyAlignment="0" applyProtection="0">
      <alignment vertical="center"/>
    </xf>
    <xf numFmtId="0" fontId="33" fillId="9" borderId="7" applyNumberFormat="0" applyFont="0" applyAlignment="0" applyProtection="0">
      <alignment vertical="center"/>
    </xf>
    <xf numFmtId="0" fontId="49"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1" fillId="29" borderId="0" applyNumberFormat="0" applyBorder="0" applyAlignment="0" applyProtection="0">
      <alignment vertical="center"/>
    </xf>
    <xf numFmtId="0" fontId="1"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1" fillId="33" borderId="0" applyNumberFormat="0" applyBorder="0" applyAlignment="0" applyProtection="0">
      <alignment vertical="center"/>
    </xf>
    <xf numFmtId="0" fontId="1" fillId="34" borderId="0" applyNumberFormat="0" applyBorder="0" applyAlignment="0" applyProtection="0">
      <alignment vertical="center"/>
    </xf>
    <xf numFmtId="0" fontId="49" fillId="35" borderId="0" applyNumberFormat="0" applyBorder="0" applyAlignment="0" applyProtection="0">
      <alignment vertical="center"/>
    </xf>
    <xf numFmtId="0" fontId="49" fillId="36" borderId="0" applyNumberFormat="0" applyBorder="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49" fillId="39" borderId="0" applyNumberFormat="0" applyBorder="0" applyAlignment="0" applyProtection="0">
      <alignment vertical="center"/>
    </xf>
    <xf numFmtId="0" fontId="1" fillId="25" borderId="0" applyNumberFormat="0" applyBorder="0" applyAlignment="0" applyProtection="0">
      <alignment vertical="center"/>
    </xf>
    <xf numFmtId="0" fontId="49" fillId="24" borderId="0" applyNumberFormat="0" applyBorder="0" applyAlignment="0" applyProtection="0">
      <alignment vertical="center"/>
    </xf>
    <xf numFmtId="0" fontId="49" fillId="23" borderId="0" applyNumberFormat="0" applyBorder="0" applyAlignment="0" applyProtection="0">
      <alignment vertical="center"/>
    </xf>
    <xf numFmtId="0" fontId="1" fillId="22" borderId="0" applyNumberFormat="0" applyBorder="0" applyAlignment="0" applyProtection="0">
      <alignment vertical="center"/>
    </xf>
    <xf numFmtId="0" fontId="1" fillId="21" borderId="0" applyNumberFormat="0" applyBorder="0" applyAlignment="0" applyProtection="0">
      <alignment vertical="center"/>
    </xf>
    <xf numFmtId="0" fontId="49" fillId="20" borderId="0" applyNumberFormat="0" applyBorder="0" applyAlignment="0" applyProtection="0">
      <alignment vertical="center"/>
    </xf>
    <xf numFmtId="0" fontId="49" fillId="19" borderId="0" applyNumberFormat="0" applyBorder="0" applyAlignment="0" applyProtection="0">
      <alignment vertical="center"/>
    </xf>
    <xf numFmtId="0" fontId="1" fillId="18" borderId="0" applyNumberFormat="0" applyBorder="0" applyAlignment="0" applyProtection="0">
      <alignment vertical="center"/>
    </xf>
    <xf numFmtId="0" fontId="1" fillId="17" borderId="0" applyNumberFormat="0" applyBorder="0" applyAlignment="0" applyProtection="0">
      <alignment vertical="center"/>
    </xf>
    <xf numFmtId="0" fontId="49" fillId="16"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1"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1" fillId="29" borderId="0" applyNumberFormat="0" applyBorder="0" applyAlignment="0" applyProtection="0">
      <alignment vertical="center"/>
    </xf>
    <xf numFmtId="0" fontId="1"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1" fillId="33" borderId="0" applyNumberFormat="0" applyBorder="0" applyAlignment="0" applyProtection="0">
      <alignment vertical="center"/>
    </xf>
    <xf numFmtId="0" fontId="1" fillId="34" borderId="0" applyNumberFormat="0" applyBorder="0" applyAlignment="0" applyProtection="0">
      <alignment vertical="center"/>
    </xf>
    <xf numFmtId="0" fontId="49" fillId="35" borderId="0" applyNumberFormat="0" applyBorder="0" applyAlignment="0" applyProtection="0">
      <alignment vertical="center"/>
    </xf>
    <xf numFmtId="0" fontId="49" fillId="36" borderId="0" applyNumberFormat="0" applyBorder="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49" fillId="39" borderId="0" applyNumberFormat="0" applyBorder="0" applyAlignment="0" applyProtection="0">
      <alignment vertical="center"/>
    </xf>
    <xf numFmtId="0" fontId="49"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1" fillId="29" borderId="0" applyNumberFormat="0" applyBorder="0" applyAlignment="0" applyProtection="0">
      <alignment vertical="center"/>
    </xf>
    <xf numFmtId="0" fontId="1"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1" fillId="33" borderId="0" applyNumberFormat="0" applyBorder="0" applyAlignment="0" applyProtection="0">
      <alignment vertical="center"/>
    </xf>
    <xf numFmtId="0" fontId="1" fillId="34" borderId="0" applyNumberFormat="0" applyBorder="0" applyAlignment="0" applyProtection="0">
      <alignment vertical="center"/>
    </xf>
    <xf numFmtId="0" fontId="49" fillId="35" borderId="0" applyNumberFormat="0" applyBorder="0" applyAlignment="0" applyProtection="0">
      <alignment vertical="center"/>
    </xf>
    <xf numFmtId="0" fontId="49" fillId="36" borderId="0" applyNumberFormat="0" applyBorder="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49" fillId="39" borderId="0" applyNumberFormat="0" applyBorder="0" applyAlignment="0" applyProtection="0">
      <alignment vertical="center"/>
    </xf>
  </cellStyleXfs>
  <cellXfs count="176">
    <xf numFmtId="0" fontId="0" fillId="0" borderId="0" xfId="0">
      <alignment vertical="center"/>
    </xf>
    <xf numFmtId="0" fontId="2" fillId="0" borderId="0" xfId="2" applyFont="1"/>
    <xf numFmtId="0" fontId="3" fillId="0" borderId="0" xfId="2" applyFont="1" applyAlignment="1">
      <alignment vertical="center"/>
    </xf>
    <xf numFmtId="0" fontId="3" fillId="0" borderId="0" xfId="2" applyFont="1" applyFill="1" applyAlignment="1">
      <alignment vertical="center"/>
    </xf>
    <xf numFmtId="0" fontId="2" fillId="0" borderId="0" xfId="2" applyFont="1" applyFill="1" applyAlignment="1">
      <alignment vertical="center"/>
    </xf>
    <xf numFmtId="0" fontId="2" fillId="0" borderId="0" xfId="2" applyFont="1" applyAlignment="1">
      <alignment vertical="center"/>
    </xf>
    <xf numFmtId="40" fontId="2" fillId="0" borderId="0" xfId="2" applyNumberFormat="1" applyFont="1" applyAlignment="1">
      <alignment horizontal="right" vertical="center"/>
    </xf>
    <xf numFmtId="0" fontId="2" fillId="0" borderId="0" xfId="2" applyFont="1" applyAlignment="1">
      <alignment horizontal="center" vertical="center"/>
    </xf>
    <xf numFmtId="40" fontId="2" fillId="0" borderId="0" xfId="2" applyNumberFormat="1" applyFont="1" applyBorder="1" applyAlignment="1">
      <alignment horizontal="right" vertical="center"/>
    </xf>
    <xf numFmtId="49" fontId="2" fillId="0" borderId="10" xfId="2" applyNumberFormat="1" applyFont="1" applyFill="1" applyBorder="1" applyAlignment="1">
      <alignment horizontal="left" vertical="top"/>
    </xf>
    <xf numFmtId="0" fontId="2" fillId="10" borderId="10" xfId="2" applyFont="1" applyFill="1" applyBorder="1" applyAlignment="1">
      <alignment horizontal="left" vertical="top"/>
    </xf>
    <xf numFmtId="40" fontId="2" fillId="10" borderId="10" xfId="2" applyNumberFormat="1" applyFont="1" applyFill="1" applyBorder="1" applyAlignment="1">
      <alignment horizontal="right"/>
    </xf>
    <xf numFmtId="0" fontId="2" fillId="10" borderId="10" xfId="2" applyFont="1" applyFill="1" applyBorder="1" applyAlignment="1">
      <alignment horizontal="left" vertical="top" wrapText="1"/>
    </xf>
    <xf numFmtId="49" fontId="2" fillId="0" borderId="11" xfId="2" applyNumberFormat="1" applyFont="1" applyFill="1" applyBorder="1" applyAlignment="1">
      <alignment horizontal="left" vertical="top"/>
    </xf>
    <xf numFmtId="0" fontId="4" fillId="10" borderId="10" xfId="2" applyFont="1" applyFill="1" applyBorder="1" applyAlignment="1">
      <alignment horizontal="left" vertical="top"/>
    </xf>
    <xf numFmtId="40" fontId="2" fillId="10" borderId="11" xfId="2" applyNumberFormat="1" applyFont="1" applyFill="1" applyBorder="1" applyAlignment="1">
      <alignment horizontal="right"/>
    </xf>
    <xf numFmtId="0" fontId="5" fillId="11" borderId="12" xfId="0" applyFont="1" applyFill="1" applyBorder="1" applyAlignment="1">
      <alignment vertical="center"/>
    </xf>
    <xf numFmtId="0" fontId="5" fillId="11" borderId="13" xfId="0" applyFont="1" applyFill="1" applyBorder="1" applyAlignment="1">
      <alignment vertical="center"/>
    </xf>
    <xf numFmtId="40" fontId="5" fillId="11" borderId="13" xfId="8" applyNumberFormat="1" applyFont="1" applyFill="1" applyBorder="1" applyAlignment="1">
      <alignment horizontal="right" vertical="center"/>
    </xf>
    <xf numFmtId="40" fontId="5" fillId="11" borderId="14" xfId="8" applyNumberFormat="1" applyFont="1" applyFill="1" applyBorder="1" applyAlignment="1">
      <alignment horizontal="right" vertical="center"/>
    </xf>
    <xf numFmtId="0" fontId="3" fillId="7" borderId="15" xfId="0" applyFont="1" applyFill="1" applyBorder="1" applyAlignment="1">
      <alignment horizontal="left" vertical="center"/>
    </xf>
    <xf numFmtId="0" fontId="3" fillId="7" borderId="10" xfId="0" applyFont="1" applyFill="1" applyBorder="1" applyAlignment="1">
      <alignment vertical="center"/>
    </xf>
    <xf numFmtId="40" fontId="3" fillId="7" borderId="16" xfId="0" applyNumberFormat="1" applyFont="1" applyFill="1" applyBorder="1" applyAlignment="1">
      <alignment horizontal="right" vertical="center"/>
    </xf>
    <xf numFmtId="0" fontId="6" fillId="0" borderId="15" xfId="0" applyFont="1" applyFill="1" applyBorder="1" applyAlignment="1">
      <alignment horizontal="center" vertical="center"/>
    </xf>
    <xf numFmtId="0" fontId="2" fillId="0" borderId="17" xfId="0" applyFont="1" applyFill="1" applyBorder="1" applyAlignment="1" applyProtection="1">
      <alignment horizontal="left" vertical="center" wrapText="1"/>
      <protection hidden="1"/>
    </xf>
    <xf numFmtId="0" fontId="2" fillId="0" borderId="17" xfId="28" applyFont="1" applyFill="1" applyBorder="1" applyAlignment="1" applyProtection="1">
      <alignment horizontal="left" vertical="center" wrapText="1"/>
      <protection locked="0"/>
    </xf>
    <xf numFmtId="0" fontId="6" fillId="0" borderId="17" xfId="0" applyFont="1" applyFill="1" applyBorder="1" applyAlignment="1" applyProtection="1">
      <alignment horizontal="left" vertical="center" wrapText="1"/>
      <protection hidden="1"/>
    </xf>
    <xf numFmtId="40" fontId="2" fillId="0" borderId="17" xfId="8" applyNumberFormat="1" applyFont="1" applyFill="1" applyBorder="1" applyAlignment="1">
      <alignment horizontal="right" vertical="center"/>
    </xf>
    <xf numFmtId="0" fontId="2" fillId="0" borderId="17" xfId="0" applyFont="1" applyFill="1" applyBorder="1" applyAlignment="1">
      <alignment vertical="center"/>
    </xf>
    <xf numFmtId="0" fontId="2" fillId="0" borderId="18" xfId="0" applyFont="1" applyFill="1" applyBorder="1" applyAlignment="1">
      <alignment horizontal="center" vertical="center"/>
    </xf>
    <xf numFmtId="40" fontId="2" fillId="0" borderId="16" xfId="0" applyNumberFormat="1" applyFont="1" applyFill="1" applyBorder="1" applyAlignment="1">
      <alignment horizontal="right" vertical="center"/>
    </xf>
    <xf numFmtId="0" fontId="7" fillId="0" borderId="18" xfId="0" applyFont="1" applyFill="1" applyBorder="1" applyAlignment="1">
      <alignment horizontal="center" vertical="center"/>
    </xf>
    <xf numFmtId="0" fontId="3" fillId="12" borderId="15" xfId="0" applyFont="1" applyFill="1" applyBorder="1" applyAlignment="1">
      <alignment horizontal="left" vertical="center"/>
    </xf>
    <xf numFmtId="40" fontId="3" fillId="12" borderId="16" xfId="0" applyNumberFormat="1" applyFont="1" applyFill="1" applyBorder="1" applyAlignment="1">
      <alignment horizontal="right" vertical="center"/>
    </xf>
    <xf numFmtId="0" fontId="6" fillId="0" borderId="19" xfId="0" applyFont="1" applyFill="1" applyBorder="1" applyAlignment="1">
      <alignment vertical="center"/>
    </xf>
    <xf numFmtId="0" fontId="6" fillId="0" borderId="10" xfId="0" applyFont="1" applyFill="1" applyBorder="1" applyAlignment="1">
      <alignment vertical="center"/>
    </xf>
    <xf numFmtId="40" fontId="6" fillId="0" borderId="10" xfId="0" applyNumberFormat="1" applyFont="1" applyFill="1" applyBorder="1" applyAlignment="1">
      <alignment vertical="center"/>
    </xf>
    <xf numFmtId="0" fontId="3" fillId="0" borderId="10" xfId="0" applyFont="1" applyFill="1" applyBorder="1" applyAlignment="1">
      <alignment horizontal="center" vertical="center"/>
    </xf>
    <xf numFmtId="40" fontId="6" fillId="0" borderId="16" xfId="0" applyNumberFormat="1" applyFont="1" applyFill="1" applyBorder="1" applyAlignment="1">
      <alignment vertical="center"/>
    </xf>
    <xf numFmtId="40" fontId="5" fillId="13" borderId="16" xfId="8" applyNumberFormat="1" applyFont="1" applyFill="1" applyBorder="1" applyAlignment="1">
      <alignment horizontal="right" vertical="center"/>
    </xf>
    <xf numFmtId="0" fontId="3" fillId="0" borderId="0" xfId="2" applyFont="1" applyAlignment="1">
      <alignment horizontal="center" vertical="center"/>
    </xf>
    <xf numFmtId="0" fontId="4" fillId="10" borderId="0" xfId="0" applyFont="1" applyFill="1" applyAlignment="1">
      <alignment horizontal="center" vertical="center"/>
    </xf>
    <xf numFmtId="0" fontId="4" fillId="0" borderId="0" xfId="0" applyFont="1" applyFill="1" applyAlignment="1">
      <alignment horizontal="center" vertical="center"/>
    </xf>
    <xf numFmtId="0" fontId="2" fillId="10" borderId="0" xfId="0" applyNumberFormat="1" applyFont="1" applyFill="1" applyBorder="1" applyAlignment="1">
      <alignment vertical="center"/>
    </xf>
    <xf numFmtId="0" fontId="4" fillId="10" borderId="0" xfId="0" applyFont="1" applyFill="1" applyAlignment="1">
      <alignment vertical="center"/>
    </xf>
    <xf numFmtId="0" fontId="4" fillId="10" borderId="0" xfId="0" applyFont="1" applyFill="1" applyAlignment="1">
      <alignment horizontal="left" vertical="center"/>
    </xf>
    <xf numFmtId="177" fontId="4" fillId="10" borderId="0" xfId="0" applyNumberFormat="1" applyFont="1" applyFill="1" applyAlignment="1">
      <alignment horizontal="center" vertical="center"/>
    </xf>
    <xf numFmtId="0" fontId="4" fillId="10" borderId="0" xfId="0" applyFont="1" applyFill="1" applyAlignment="1">
      <alignment vertical="center" wrapText="1"/>
    </xf>
    <xf numFmtId="0" fontId="4" fillId="10" borderId="0" xfId="0" applyFont="1" applyFill="1">
      <alignment vertical="center"/>
    </xf>
    <xf numFmtId="14" fontId="4" fillId="10" borderId="0" xfId="0" applyNumberFormat="1" applyFont="1" applyFill="1" applyAlignment="1">
      <alignment horizontal="left" vertical="center"/>
    </xf>
    <xf numFmtId="0" fontId="8" fillId="10" borderId="20" xfId="0" applyFont="1" applyFill="1" applyBorder="1" applyAlignment="1">
      <alignment horizontal="center" vertical="center" wrapText="1"/>
    </xf>
    <xf numFmtId="177" fontId="8" fillId="10" borderId="20" xfId="0" applyNumberFormat="1" applyFont="1" applyFill="1" applyBorder="1" applyAlignment="1">
      <alignment horizontal="center" vertical="center"/>
    </xf>
    <xf numFmtId="0" fontId="4" fillId="10" borderId="20" xfId="0" applyFont="1" applyFill="1" applyBorder="1" applyAlignment="1">
      <alignment horizontal="center" vertical="center" wrapText="1"/>
    </xf>
    <xf numFmtId="0" fontId="9" fillId="6" borderId="20" xfId="0" applyFont="1" applyFill="1" applyBorder="1" applyAlignment="1">
      <alignment horizontal="left" vertical="center" wrapText="1"/>
    </xf>
    <xf numFmtId="0" fontId="4" fillId="7" borderId="20" xfId="0" applyFont="1" applyFill="1" applyBorder="1" applyAlignment="1">
      <alignment horizontal="center" vertical="center" wrapText="1"/>
    </xf>
    <xf numFmtId="14" fontId="4" fillId="0" borderId="20" xfId="0" applyNumberFormat="1" applyFont="1" applyFill="1" applyBorder="1" applyAlignment="1">
      <alignment horizontal="left" vertical="center" wrapText="1"/>
    </xf>
    <xf numFmtId="177" fontId="4" fillId="0" borderId="20" xfId="0" applyNumberFormat="1" applyFont="1" applyFill="1" applyBorder="1" applyAlignment="1">
      <alignment horizontal="center" vertical="center"/>
    </xf>
    <xf numFmtId="0" fontId="4" fillId="0" borderId="20" xfId="0" applyFont="1" applyFill="1" applyBorder="1" applyAlignment="1">
      <alignment horizontal="center" vertical="center" wrapText="1"/>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wrapText="1"/>
    </xf>
    <xf numFmtId="0" fontId="4" fillId="0" borderId="20" xfId="0" applyFont="1" applyFill="1" applyBorder="1" applyAlignment="1">
      <alignment horizontal="left" vertical="center" wrapText="1"/>
    </xf>
    <xf numFmtId="0" fontId="4" fillId="0" borderId="20" xfId="0" applyFont="1" applyFill="1" applyBorder="1" applyAlignment="1">
      <alignment horizontal="left" vertical="center"/>
    </xf>
    <xf numFmtId="177" fontId="10" fillId="0" borderId="20" xfId="0" applyNumberFormat="1" applyFont="1" applyFill="1" applyBorder="1" applyAlignment="1">
      <alignment horizontal="center" vertical="center"/>
    </xf>
    <xf numFmtId="0" fontId="4" fillId="7" borderId="20" xfId="0" applyFont="1" applyFill="1" applyBorder="1" applyAlignment="1">
      <alignment horizontal="left" vertical="center" wrapText="1"/>
    </xf>
    <xf numFmtId="0" fontId="4" fillId="0" borderId="20" xfId="0" applyFont="1" applyFill="1" applyBorder="1" applyAlignment="1">
      <alignment horizontal="left" vertical="center" wrapText="1" readingOrder="1"/>
    </xf>
    <xf numFmtId="177" fontId="4" fillId="0" borderId="22" xfId="0" applyNumberFormat="1" applyFont="1" applyFill="1" applyBorder="1" applyAlignment="1">
      <alignment horizontal="center" vertical="center"/>
    </xf>
    <xf numFmtId="0" fontId="11" fillId="4" borderId="20" xfId="0" applyNumberFormat="1" applyFont="1" applyFill="1" applyBorder="1" applyAlignment="1">
      <alignment horizontal="center" vertical="center"/>
    </xf>
    <xf numFmtId="177" fontId="11" fillId="4" borderId="20" xfId="0" applyNumberFormat="1" applyFont="1" applyFill="1" applyBorder="1" applyAlignment="1">
      <alignment horizontal="center" vertical="center"/>
    </xf>
    <xf numFmtId="177" fontId="3" fillId="5" borderId="20" xfId="0" applyNumberFormat="1" applyFont="1" applyFill="1" applyBorder="1" applyAlignment="1">
      <alignment horizontal="center" vertical="center"/>
    </xf>
    <xf numFmtId="0" fontId="4" fillId="10" borderId="0" xfId="27" applyFont="1" applyFill="1" applyAlignment="1">
      <alignment horizontal="center" vertical="center"/>
    </xf>
    <xf numFmtId="0" fontId="4" fillId="0" borderId="0" xfId="27" applyFont="1" applyFill="1" applyAlignment="1">
      <alignment horizontal="center" vertical="center"/>
    </xf>
    <xf numFmtId="0" fontId="2" fillId="10" borderId="0" xfId="27" applyNumberFormat="1" applyFont="1" applyFill="1" applyBorder="1" applyAlignment="1">
      <alignment vertical="center"/>
    </xf>
    <xf numFmtId="0" fontId="4" fillId="10" borderId="0" xfId="27" applyFont="1" applyFill="1" applyAlignment="1">
      <alignment vertical="center"/>
    </xf>
    <xf numFmtId="0" fontId="4" fillId="10" borderId="0" xfId="27" applyFont="1" applyFill="1" applyAlignment="1">
      <alignment horizontal="left" vertical="center"/>
    </xf>
    <xf numFmtId="177" fontId="4" fillId="10" borderId="0" xfId="27" applyNumberFormat="1" applyFont="1" applyFill="1" applyAlignment="1">
      <alignment horizontal="center" vertical="center"/>
    </xf>
    <xf numFmtId="0" fontId="4" fillId="10" borderId="0" xfId="27" applyFont="1" applyFill="1" applyAlignment="1">
      <alignment vertical="center" wrapText="1"/>
    </xf>
    <xf numFmtId="0" fontId="4" fillId="10" borderId="0" xfId="27" applyFont="1" applyFill="1">
      <alignment vertical="center"/>
    </xf>
    <xf numFmtId="0" fontId="4" fillId="7" borderId="20" xfId="27" applyFont="1" applyFill="1" applyBorder="1" applyAlignment="1">
      <alignment horizontal="center" vertical="center" wrapText="1"/>
    </xf>
    <xf numFmtId="177" fontId="4" fillId="0" borderId="20" xfId="27" applyNumberFormat="1" applyFont="1" applyFill="1" applyBorder="1" applyAlignment="1">
      <alignment horizontal="center" vertical="center"/>
    </xf>
    <xf numFmtId="0" fontId="4" fillId="7" borderId="20" xfId="27" applyFont="1" applyFill="1" applyBorder="1" applyAlignment="1">
      <alignment horizontal="left" vertical="center" wrapText="1"/>
    </xf>
    <xf numFmtId="0" fontId="4" fillId="14" borderId="20" xfId="27" applyFont="1" applyFill="1" applyBorder="1" applyAlignment="1">
      <alignment horizontal="center" vertical="center" wrapText="1"/>
    </xf>
    <xf numFmtId="0" fontId="4" fillId="10" borderId="34" xfId="0" applyFont="1" applyFill="1" applyBorder="1" applyAlignment="1">
      <alignment horizontal="left" vertical="center"/>
    </xf>
    <xf numFmtId="0" fontId="4" fillId="10" borderId="0" xfId="0" applyFont="1" applyFill="1" applyBorder="1">
      <alignment vertical="center"/>
    </xf>
    <xf numFmtId="0" fontId="4" fillId="10" borderId="18" xfId="0" applyFont="1" applyFill="1" applyBorder="1" applyAlignment="1">
      <alignment horizontal="left" vertical="center"/>
    </xf>
    <xf numFmtId="0" fontId="4" fillId="10" borderId="35" xfId="0" applyFont="1" applyFill="1" applyBorder="1" applyAlignment="1">
      <alignment horizontal="left" vertical="center"/>
    </xf>
    <xf numFmtId="0" fontId="4" fillId="10" borderId="33" xfId="0" applyFont="1" applyFill="1" applyBorder="1" applyAlignment="1">
      <alignment horizontal="left" vertical="center"/>
    </xf>
    <xf numFmtId="0" fontId="4" fillId="10" borderId="20" xfId="27" applyFont="1" applyFill="1" applyBorder="1" applyAlignment="1">
      <alignment vertical="center" wrapText="1"/>
    </xf>
    <xf numFmtId="0" fontId="4" fillId="0" borderId="20" xfId="27" applyFont="1" applyFill="1" applyBorder="1" applyAlignment="1">
      <alignment horizontal="center" vertical="center" wrapText="1"/>
    </xf>
    <xf numFmtId="0" fontId="4" fillId="0" borderId="20" xfId="0" applyFont="1" applyFill="1" applyBorder="1" applyAlignment="1">
      <alignment vertical="center" wrapText="1"/>
    </xf>
    <xf numFmtId="0" fontId="37" fillId="11" borderId="13" xfId="27" applyFont="1" applyFill="1" applyBorder="1" applyAlignment="1">
      <alignment horizontal="center" vertical="center"/>
    </xf>
    <xf numFmtId="0" fontId="38" fillId="0" borderId="20" xfId="0" applyFont="1" applyBorder="1" applyAlignment="1">
      <alignment horizontal="center" vertical="center"/>
    </xf>
    <xf numFmtId="0" fontId="4" fillId="0" borderId="0" xfId="27" applyFont="1" applyFill="1" applyAlignment="1">
      <alignment horizontal="center" vertical="center" wrapText="1"/>
    </xf>
    <xf numFmtId="0" fontId="4" fillId="0" borderId="20" xfId="27" applyFont="1" applyFill="1" applyBorder="1" applyAlignment="1">
      <alignment horizontal="left" vertical="center" wrapText="1"/>
    </xf>
    <xf numFmtId="0" fontId="4" fillId="10" borderId="20" xfId="27" applyNumberFormat="1" applyFont="1" applyFill="1" applyBorder="1" applyAlignment="1">
      <alignment vertical="center"/>
    </xf>
    <xf numFmtId="0" fontId="9" fillId="7" borderId="31" xfId="27" applyFont="1" applyFill="1" applyBorder="1" applyAlignment="1">
      <alignment vertical="center" wrapText="1"/>
    </xf>
    <xf numFmtId="0" fontId="9" fillId="7" borderId="25" xfId="27" applyFont="1" applyFill="1" applyBorder="1" applyAlignment="1">
      <alignment vertical="center" wrapText="1"/>
    </xf>
    <xf numFmtId="177" fontId="8" fillId="15" borderId="20" xfId="27" applyNumberFormat="1" applyFont="1" applyFill="1" applyBorder="1" applyAlignment="1">
      <alignment horizontal="center" vertical="center"/>
    </xf>
    <xf numFmtId="177" fontId="8" fillId="15" borderId="21" xfId="27" applyNumberFormat="1" applyFont="1" applyFill="1" applyBorder="1" applyAlignment="1">
      <alignment horizontal="center" vertical="center"/>
    </xf>
    <xf numFmtId="14" fontId="4" fillId="10" borderId="10" xfId="0" applyNumberFormat="1" applyFont="1" applyFill="1" applyBorder="1" applyAlignment="1">
      <alignment vertical="center"/>
    </xf>
    <xf numFmtId="0" fontId="4" fillId="10" borderId="10" xfId="0" applyFont="1" applyFill="1" applyBorder="1" applyAlignment="1">
      <alignment vertical="center"/>
    </xf>
    <xf numFmtId="38" fontId="48" fillId="10" borderId="0" xfId="27" applyNumberFormat="1" applyFont="1" applyFill="1" applyAlignment="1">
      <alignment horizontal="right" vertical="center"/>
    </xf>
    <xf numFmtId="177" fontId="4" fillId="0" borderId="20" xfId="27" applyNumberFormat="1" applyFont="1" applyFill="1" applyBorder="1" applyAlignment="1">
      <alignment horizontal="center" vertical="center"/>
    </xf>
    <xf numFmtId="0" fontId="4" fillId="0" borderId="0" xfId="27" applyFont="1" applyFill="1" applyAlignment="1">
      <alignment horizontal="center" vertical="center"/>
    </xf>
    <xf numFmtId="177" fontId="4" fillId="0" borderId="20" xfId="27" applyNumberFormat="1" applyFont="1" applyFill="1" applyBorder="1" applyAlignment="1">
      <alignment horizontal="center" vertical="center"/>
    </xf>
    <xf numFmtId="0" fontId="4" fillId="0" borderId="20" xfId="27" applyFont="1" applyFill="1" applyBorder="1" applyAlignment="1">
      <alignment horizontal="center" vertical="center" wrapText="1"/>
    </xf>
    <xf numFmtId="0" fontId="4" fillId="0" borderId="0" xfId="27" applyFont="1" applyFill="1" applyAlignment="1">
      <alignment horizontal="center" vertical="center"/>
    </xf>
    <xf numFmtId="0" fontId="4" fillId="10" borderId="0" xfId="27" applyFont="1" applyFill="1">
      <alignment vertical="center"/>
    </xf>
    <xf numFmtId="0" fontId="4" fillId="7" borderId="20" xfId="27" applyFont="1" applyFill="1" applyBorder="1" applyAlignment="1">
      <alignment horizontal="center" vertical="center" wrapText="1"/>
    </xf>
    <xf numFmtId="0" fontId="4" fillId="0" borderId="20" xfId="27" applyFont="1" applyFill="1" applyBorder="1" applyAlignment="1">
      <alignment horizontal="left" vertical="center" wrapText="1"/>
    </xf>
    <xf numFmtId="0" fontId="4" fillId="0" borderId="20" xfId="27" applyFont="1" applyFill="1" applyBorder="1" applyAlignment="1">
      <alignment horizontal="center" vertical="center"/>
    </xf>
    <xf numFmtId="14" fontId="4" fillId="0" borderId="20" xfId="27" applyNumberFormat="1" applyFont="1" applyFill="1" applyBorder="1" applyAlignment="1">
      <alignment horizontal="center" vertical="center" wrapText="1"/>
    </xf>
    <xf numFmtId="0" fontId="4" fillId="0" borderId="20" xfId="27" applyFont="1" applyFill="1" applyBorder="1" applyAlignment="1">
      <alignment horizontal="left" vertical="center" wrapText="1" readingOrder="1"/>
    </xf>
    <xf numFmtId="0" fontId="9" fillId="7" borderId="20" xfId="27" applyFont="1" applyFill="1" applyBorder="1" applyAlignment="1">
      <alignment vertical="center" wrapText="1"/>
    </xf>
    <xf numFmtId="0" fontId="4" fillId="0" borderId="31" xfId="27" applyFont="1" applyFill="1" applyBorder="1" applyAlignment="1">
      <alignment horizontal="center" vertical="center" wrapText="1"/>
    </xf>
    <xf numFmtId="38" fontId="48" fillId="10" borderId="0" xfId="27" applyNumberFormat="1" applyFont="1" applyFill="1" applyAlignment="1">
      <alignment horizontal="left" vertical="center"/>
    </xf>
    <xf numFmtId="0" fontId="4" fillId="10" borderId="0" xfId="0" applyFont="1" applyFill="1" applyAlignment="1">
      <alignment horizontal="right" vertical="center" wrapText="1"/>
    </xf>
    <xf numFmtId="0" fontId="4" fillId="0" borderId="21" xfId="27" applyFont="1" applyFill="1" applyBorder="1" applyAlignment="1">
      <alignment horizontal="center" vertical="center" wrapText="1"/>
    </xf>
    <xf numFmtId="14" fontId="4" fillId="0" borderId="20" xfId="0" applyNumberFormat="1"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31" xfId="27" applyFont="1" applyFill="1" applyBorder="1" applyAlignment="1">
      <alignment horizontal="left" vertical="center" wrapText="1"/>
    </xf>
    <xf numFmtId="0" fontId="4" fillId="0" borderId="25" xfId="27" applyFont="1" applyFill="1" applyBorder="1" applyAlignment="1">
      <alignment horizontal="left" vertical="center" wrapText="1"/>
    </xf>
    <xf numFmtId="0" fontId="4" fillId="0" borderId="31" xfId="27" applyFont="1" applyFill="1" applyBorder="1" applyAlignment="1">
      <alignment vertical="center" wrapText="1"/>
    </xf>
    <xf numFmtId="0" fontId="4" fillId="0" borderId="25" xfId="27" applyFont="1" applyFill="1" applyBorder="1" applyAlignment="1">
      <alignment vertical="center" wrapText="1"/>
    </xf>
    <xf numFmtId="0" fontId="8" fillId="15" borderId="36" xfId="27" applyFont="1" applyFill="1" applyBorder="1" applyAlignment="1">
      <alignment horizontal="center" vertical="center"/>
    </xf>
    <xf numFmtId="0" fontId="8" fillId="15" borderId="24" xfId="27" applyFont="1" applyFill="1" applyBorder="1" applyAlignment="1">
      <alignment horizontal="center" vertical="center"/>
    </xf>
    <xf numFmtId="0" fontId="8" fillId="15" borderId="25" xfId="27" applyFont="1" applyFill="1" applyBorder="1" applyAlignment="1">
      <alignment horizontal="center" vertical="center"/>
    </xf>
    <xf numFmtId="0" fontId="9" fillId="7" borderId="20" xfId="27" applyFont="1" applyFill="1" applyBorder="1" applyAlignment="1">
      <alignment horizontal="left" vertical="center" wrapText="1"/>
    </xf>
    <xf numFmtId="0" fontId="39" fillId="15" borderId="20" xfId="27" applyNumberFormat="1" applyFont="1" applyFill="1" applyBorder="1" applyAlignment="1">
      <alignment horizontal="center" vertical="center"/>
    </xf>
    <xf numFmtId="0" fontId="8" fillId="15" borderId="24" xfId="27" applyFont="1" applyFill="1" applyBorder="1" applyAlignment="1">
      <alignment horizontal="center" vertical="center" wrapText="1"/>
    </xf>
    <xf numFmtId="0" fontId="8" fillId="15" borderId="25" xfId="27" applyFont="1" applyFill="1" applyBorder="1" applyAlignment="1">
      <alignment horizontal="center" vertical="center" wrapText="1"/>
    </xf>
    <xf numFmtId="0" fontId="4" fillId="0" borderId="24" xfId="27" applyFont="1" applyFill="1" applyBorder="1" applyAlignment="1">
      <alignment horizontal="left" vertical="center" wrapText="1"/>
    </xf>
    <xf numFmtId="177" fontId="4" fillId="0" borderId="31" xfId="27" applyNumberFormat="1" applyFont="1" applyFill="1" applyBorder="1" applyAlignment="1">
      <alignment horizontal="center" vertical="center" readingOrder="1"/>
    </xf>
    <xf numFmtId="177" fontId="4" fillId="0" borderId="24" xfId="27" applyNumberFormat="1" applyFont="1" applyFill="1" applyBorder="1" applyAlignment="1">
      <alignment horizontal="center" vertical="center" readingOrder="1"/>
    </xf>
    <xf numFmtId="177" fontId="4" fillId="0" borderId="25" xfId="27" applyNumberFormat="1" applyFont="1" applyFill="1" applyBorder="1" applyAlignment="1">
      <alignment horizontal="center" vertical="center" readingOrder="1"/>
    </xf>
    <xf numFmtId="0" fontId="38" fillId="0" borderId="26" xfId="0" applyFont="1" applyBorder="1" applyAlignment="1">
      <alignment horizontal="left" vertical="center"/>
    </xf>
    <xf numFmtId="0" fontId="38" fillId="0" borderId="28" xfId="0" applyFont="1" applyBorder="1" applyAlignment="1">
      <alignment horizontal="left" vertical="center"/>
    </xf>
    <xf numFmtId="0" fontId="38" fillId="0" borderId="27" xfId="0" applyFont="1" applyBorder="1" applyAlignment="1">
      <alignment horizontal="left" vertical="center"/>
    </xf>
    <xf numFmtId="0" fontId="38" fillId="0" borderId="29" xfId="0" applyFont="1" applyBorder="1" applyAlignment="1">
      <alignment horizontal="left" vertical="center"/>
    </xf>
    <xf numFmtId="0" fontId="38" fillId="0" borderId="23" xfId="0" applyFont="1" applyBorder="1" applyAlignment="1">
      <alignment horizontal="left" vertical="center"/>
    </xf>
    <xf numFmtId="0" fontId="38" fillId="0" borderId="30" xfId="0" applyFont="1" applyBorder="1" applyAlignment="1">
      <alignment horizontal="left" vertical="center"/>
    </xf>
    <xf numFmtId="0" fontId="38" fillId="0" borderId="31" xfId="0" applyFont="1" applyBorder="1" applyAlignment="1">
      <alignment horizontal="left" vertical="center"/>
    </xf>
    <xf numFmtId="0" fontId="38" fillId="0" borderId="25" xfId="0" applyFont="1" applyBorder="1" applyAlignment="1">
      <alignment horizontal="left" vertical="center"/>
    </xf>
    <xf numFmtId="0" fontId="4" fillId="0" borderId="31" xfId="27" applyFont="1" applyFill="1" applyBorder="1" applyAlignment="1">
      <alignment horizontal="center" vertical="center" wrapText="1"/>
    </xf>
    <xf numFmtId="0" fontId="4" fillId="0" borderId="24" xfId="27" applyFont="1" applyFill="1" applyBorder="1" applyAlignment="1">
      <alignment horizontal="center" vertical="center" wrapText="1"/>
    </xf>
    <xf numFmtId="0" fontId="4" fillId="0" borderId="25" xfId="27" applyFont="1" applyFill="1" applyBorder="1" applyAlignment="1">
      <alignment horizontal="center" vertical="center" wrapText="1"/>
    </xf>
    <xf numFmtId="0" fontId="9" fillId="7" borderId="31" xfId="27" applyFont="1" applyFill="1" applyBorder="1" applyAlignment="1">
      <alignment horizontal="left" vertical="center" wrapText="1"/>
    </xf>
    <xf numFmtId="0" fontId="9" fillId="7" borderId="25" xfId="27" applyFont="1" applyFill="1" applyBorder="1" applyAlignment="1">
      <alignment horizontal="left" vertical="center" wrapText="1"/>
    </xf>
    <xf numFmtId="0" fontId="4" fillId="0" borderId="20" xfId="27" applyFont="1" applyFill="1" applyBorder="1" applyAlignment="1">
      <alignment vertical="center" wrapText="1"/>
    </xf>
    <xf numFmtId="0" fontId="4" fillId="0" borderId="21" xfId="27" applyFont="1" applyFill="1" applyBorder="1" applyAlignment="1">
      <alignment horizontal="center" vertical="center" wrapText="1"/>
    </xf>
    <xf numFmtId="0" fontId="4" fillId="0" borderId="32" xfId="27" applyFont="1" applyFill="1" applyBorder="1" applyAlignment="1">
      <alignment horizontal="center" vertical="center" wrapText="1"/>
    </xf>
    <xf numFmtId="0" fontId="4" fillId="0" borderId="22" xfId="27" applyFont="1" applyFill="1" applyBorder="1" applyAlignment="1">
      <alignment horizontal="center" vertical="center" wrapText="1"/>
    </xf>
    <xf numFmtId="0" fontId="4" fillId="14" borderId="0" xfId="0" applyFont="1" applyFill="1" applyAlignment="1">
      <alignment horizontal="center" vertical="center"/>
    </xf>
    <xf numFmtId="0" fontId="4" fillId="10" borderId="0" xfId="0" applyFont="1" applyFill="1" applyAlignment="1">
      <alignment horizontal="left" vertical="center" wrapText="1"/>
    </xf>
    <xf numFmtId="0" fontId="8" fillId="10" borderId="20" xfId="0" applyFont="1" applyFill="1" applyBorder="1" applyAlignment="1">
      <alignment horizontal="center" vertical="center" wrapText="1"/>
    </xf>
    <xf numFmtId="0" fontId="9" fillId="6" borderId="20" xfId="0" applyFont="1" applyFill="1" applyBorder="1" applyAlignment="1">
      <alignment horizontal="left" vertical="center" wrapText="1"/>
    </xf>
    <xf numFmtId="0" fontId="9" fillId="7" borderId="20" xfId="0" applyFont="1" applyFill="1" applyBorder="1" applyAlignment="1">
      <alignment horizontal="left" vertical="center" wrapText="1"/>
    </xf>
    <xf numFmtId="14" fontId="4" fillId="0" borderId="20" xfId="0" applyNumberFormat="1"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3" fillId="5" borderId="20" xfId="0" applyNumberFormat="1" applyFont="1" applyFill="1" applyBorder="1" applyAlignment="1">
      <alignment horizontal="center" vertical="center"/>
    </xf>
    <xf numFmtId="0" fontId="4" fillId="0" borderId="26"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11" fillId="4" borderId="20" xfId="0" applyNumberFormat="1" applyFont="1" applyFill="1" applyBorder="1" applyAlignment="1">
      <alignment horizontal="center" vertical="center"/>
    </xf>
    <xf numFmtId="0" fontId="5" fillId="13" borderId="15" xfId="0" applyFont="1" applyFill="1" applyBorder="1" applyAlignment="1">
      <alignment horizontal="right" vertical="center" wrapText="1"/>
    </xf>
    <xf numFmtId="0" fontId="5" fillId="13" borderId="17" xfId="0" applyFont="1" applyFill="1" applyBorder="1" applyAlignment="1">
      <alignment horizontal="right" vertical="center"/>
    </xf>
    <xf numFmtId="0" fontId="2" fillId="10" borderId="10" xfId="2" applyFont="1" applyFill="1" applyBorder="1" applyAlignment="1">
      <alignment horizontal="center" vertical="top"/>
    </xf>
    <xf numFmtId="176" fontId="5" fillId="11" borderId="13" xfId="0" applyNumberFormat="1" applyFont="1" applyFill="1" applyBorder="1" applyAlignment="1">
      <alignment vertical="center"/>
    </xf>
    <xf numFmtId="0" fontId="5" fillId="11" borderId="13" xfId="0" applyFont="1" applyFill="1" applyBorder="1" applyAlignment="1">
      <alignment vertical="center"/>
    </xf>
    <xf numFmtId="0" fontId="3" fillId="12" borderId="17" xfId="0" applyFont="1" applyFill="1" applyBorder="1" applyAlignment="1">
      <alignment horizontal="right" vertical="center"/>
    </xf>
  </cellXfs>
  <cellStyles count="147">
    <cellStyle name="_ET_STYLE_NoName_00_" xfId="1" xr:uid="{00000000-0005-0000-0000-000000000000}"/>
    <cellStyle name="0,0_x000a__x000a_NA_x000a__x000a_" xfId="2" xr:uid="{00000000-0005-0000-0000-000001000000}"/>
    <cellStyle name="0,0_x000a__x000a_NA_x000a__x000a_ 2" xfId="41" xr:uid="{00000000-0005-0000-0000-000002000000}"/>
    <cellStyle name="0,0_x000d__x000a_NA_x000d__x000a_ 2" xfId="3" xr:uid="{00000000-0005-0000-0000-000003000000}"/>
    <cellStyle name="0,0_x000d__x000d_NA_x000d__x000d_" xfId="36" xr:uid="{00000000-0005-0000-0000-000004000000}"/>
    <cellStyle name="0,0_x005f_x000d__x005f_x000a_NA_x005f_x000d__x005f_x000a_" xfId="4" xr:uid="{00000000-0005-0000-0000-000005000000}"/>
    <cellStyle name="20% - Accent1" xfId="72" hidden="1" xr:uid="{00000000-0005-0000-0000-000006000000}"/>
    <cellStyle name="20% - Accent2" xfId="76" hidden="1" xr:uid="{00000000-0005-0000-0000-000009000000}"/>
    <cellStyle name="20% - Accent3" xfId="80" hidden="1" xr:uid="{00000000-0005-0000-0000-00000C000000}"/>
    <cellStyle name="20% - Accent4" xfId="84" hidden="1" xr:uid="{00000000-0005-0000-0000-00000F000000}"/>
    <cellStyle name="20% - Accent5" xfId="88" hidden="1" xr:uid="{00000000-0005-0000-0000-000012000000}"/>
    <cellStyle name="20% - Accent6" xfId="92" hidden="1" xr:uid="{00000000-0005-0000-0000-000015000000}"/>
    <cellStyle name="20% - 着色 1" xfId="103" builtinId="30" hidden="1"/>
    <cellStyle name="20% - 着色 1" xfId="124" builtinId="30" hidden="1"/>
    <cellStyle name="20% - 着色 2" xfId="99" builtinId="34" hidden="1"/>
    <cellStyle name="20% - 着色 2" xfId="128" builtinId="34" hidden="1"/>
    <cellStyle name="20% - 着色 3" xfId="95" builtinId="38" hidden="1"/>
    <cellStyle name="20% - 着色 3" xfId="132" builtinId="38" hidden="1"/>
    <cellStyle name="20% - 着色 4" xfId="112" builtinId="42" hidden="1"/>
    <cellStyle name="20% - 着色 4" xfId="136" builtinId="42" hidden="1"/>
    <cellStyle name="20% - 着色 5" xfId="116" builtinId="46" hidden="1"/>
    <cellStyle name="20% - 着色 5" xfId="140" builtinId="46" hidden="1"/>
    <cellStyle name="20% - 着色 6" xfId="120" builtinId="50" hidden="1"/>
    <cellStyle name="20% - 着色 6" xfId="144" builtinId="50" hidden="1"/>
    <cellStyle name="40% - Accent1" xfId="73" hidden="1" xr:uid="{00000000-0005-0000-0000-000018000000}"/>
    <cellStyle name="40% - Accent2" xfId="77" hidden="1" xr:uid="{00000000-0005-0000-0000-00001B000000}"/>
    <cellStyle name="40% - Accent3" xfId="81" hidden="1" xr:uid="{00000000-0005-0000-0000-00001E000000}"/>
    <cellStyle name="40% - Accent4" xfId="85" hidden="1" xr:uid="{00000000-0005-0000-0000-000021000000}"/>
    <cellStyle name="40% - Accent5" xfId="89" hidden="1" xr:uid="{00000000-0005-0000-0000-000024000000}"/>
    <cellStyle name="40% - Accent6" xfId="93" hidden="1" xr:uid="{00000000-0005-0000-0000-000027000000}"/>
    <cellStyle name="40% - 着色 1" xfId="102" builtinId="31" hidden="1"/>
    <cellStyle name="40% - 着色 1" xfId="125" builtinId="31" hidden="1"/>
    <cellStyle name="40% - 着色 2" xfId="98" builtinId="35" hidden="1"/>
    <cellStyle name="40% - 着色 2" xfId="129" builtinId="35" hidden="1"/>
    <cellStyle name="40% - 着色 3" xfId="109" builtinId="39" hidden="1"/>
    <cellStyle name="40% - 着色 3" xfId="133" builtinId="39" hidden="1"/>
    <cellStyle name="40% - 着色 4" xfId="113" builtinId="43" hidden="1"/>
    <cellStyle name="40% - 着色 4" xfId="137" builtinId="43" hidden="1"/>
    <cellStyle name="40% - 着色 5" xfId="117" builtinId="47" hidden="1"/>
    <cellStyle name="40% - 着色 5" xfId="141" builtinId="47" hidden="1"/>
    <cellStyle name="40% - 着色 6" xfId="121" builtinId="51" hidden="1"/>
    <cellStyle name="40% - 着色 6" xfId="145" builtinId="51" hidden="1"/>
    <cellStyle name="60% - Accent1" xfId="74" hidden="1" xr:uid="{00000000-0005-0000-0000-00002A000000}"/>
    <cellStyle name="60% - Accent2" xfId="78" hidden="1" xr:uid="{00000000-0005-0000-0000-00002D000000}"/>
    <cellStyle name="60% - Accent3" xfId="82" hidden="1" xr:uid="{00000000-0005-0000-0000-000030000000}"/>
    <cellStyle name="60% - Accent4" xfId="86" hidden="1" xr:uid="{00000000-0005-0000-0000-000033000000}"/>
    <cellStyle name="60% - Accent5" xfId="90" hidden="1" xr:uid="{00000000-0005-0000-0000-000036000000}"/>
    <cellStyle name="60% - Accent6" xfId="94" hidden="1" xr:uid="{00000000-0005-0000-0000-000039000000}"/>
    <cellStyle name="60% - 着色 1" xfId="101" builtinId="32" hidden="1"/>
    <cellStyle name="60% - 着色 1" xfId="126" builtinId="32" hidden="1"/>
    <cellStyle name="60% - 着色 2" xfId="97" builtinId="36" hidden="1"/>
    <cellStyle name="60% - 着色 2" xfId="130" builtinId="36" hidden="1"/>
    <cellStyle name="60% - 着色 3" xfId="110" builtinId="40" hidden="1"/>
    <cellStyle name="60% - 着色 3" xfId="134" builtinId="40" hidden="1"/>
    <cellStyle name="60% - 着色 4" xfId="114" builtinId="44" hidden="1"/>
    <cellStyle name="60% - 着色 4" xfId="138" builtinId="44" hidden="1"/>
    <cellStyle name="60% - 着色 5" xfId="118" builtinId="48" hidden="1"/>
    <cellStyle name="60% - 着色 5" xfId="142" builtinId="48" hidden="1"/>
    <cellStyle name="60% - 着色 6" xfId="122" builtinId="52" hidden="1"/>
    <cellStyle name="60% - 着色 6" xfId="146" builtinId="52" hidden="1"/>
    <cellStyle name="Accent1" xfId="71" hidden="1" xr:uid="{00000000-0005-0000-0000-00003C000000}"/>
    <cellStyle name="Accent2" xfId="75" hidden="1" xr:uid="{00000000-0005-0000-0000-00003F000000}"/>
    <cellStyle name="Accent3" xfId="79" hidden="1" xr:uid="{00000000-0005-0000-0000-000042000000}"/>
    <cellStyle name="Accent4" xfId="83" hidden="1" xr:uid="{00000000-0005-0000-0000-000045000000}"/>
    <cellStyle name="Accent5" xfId="87" hidden="1" xr:uid="{00000000-0005-0000-0000-000048000000}"/>
    <cellStyle name="Accent6" xfId="91" hidden="1" xr:uid="{00000000-0005-0000-0000-00004B000000}"/>
    <cellStyle name="Bad" xfId="5" xr:uid="{00000000-0005-0000-0000-00004E000000}"/>
    <cellStyle name="Besuchter Hyperlink_budget BMW Deal…ng 20070530.xls" xfId="42" xr:uid="{00000000-0005-0000-0000-00004F000000}"/>
    <cellStyle name="Calculation" xfId="6" xr:uid="{00000000-0005-0000-0000-000050000000}"/>
    <cellStyle name="Check Cell" xfId="7" xr:uid="{00000000-0005-0000-0000-000051000000}"/>
    <cellStyle name="Comma" xfId="8" xr:uid="{00000000-0005-0000-0000-000052000000}"/>
    <cellStyle name="Currency" xfId="43" xr:uid="{00000000-0005-0000-0000-000053000000}"/>
    <cellStyle name="Currency 2" xfId="9" xr:uid="{00000000-0005-0000-0000-000054000000}"/>
    <cellStyle name="Currency 2 2" xfId="44" xr:uid="{00000000-0005-0000-0000-000055000000}"/>
    <cellStyle name="Dezimal 2" xfId="45" xr:uid="{00000000-0005-0000-0000-000056000000}"/>
    <cellStyle name="Euro" xfId="46" xr:uid="{00000000-0005-0000-0000-000057000000}"/>
    <cellStyle name="Explanatory Text" xfId="10" xr:uid="{00000000-0005-0000-0000-000058000000}"/>
    <cellStyle name="Good" xfId="11" xr:uid="{00000000-0005-0000-0000-000059000000}"/>
    <cellStyle name="Heading 1" xfId="12" xr:uid="{00000000-0005-0000-0000-00005A000000}"/>
    <cellStyle name="Heading 2" xfId="13" xr:uid="{00000000-0005-0000-0000-00005B000000}"/>
    <cellStyle name="Heading 3" xfId="14" xr:uid="{00000000-0005-0000-0000-00005C000000}"/>
    <cellStyle name="Heading 4" xfId="15" xr:uid="{00000000-0005-0000-0000-00005D000000}"/>
    <cellStyle name="Input" xfId="16" xr:uid="{00000000-0005-0000-0000-00005E000000}"/>
    <cellStyle name="Linked Cell" xfId="17" xr:uid="{00000000-0005-0000-0000-00005F000000}"/>
    <cellStyle name="Neutral" xfId="18" xr:uid="{00000000-0005-0000-0000-000060000000}"/>
    <cellStyle name="Normal 2" xfId="19" xr:uid="{00000000-0005-0000-0000-000062000000}"/>
    <cellStyle name="Normal 3" xfId="34" xr:uid="{00000000-0005-0000-0000-000063000000}"/>
    <cellStyle name="Normal 4" xfId="35" xr:uid="{00000000-0005-0000-0000-000064000000}"/>
    <cellStyle name="Note" xfId="20" xr:uid="{00000000-0005-0000-0000-000065000000}"/>
    <cellStyle name="Output" xfId="21" xr:uid="{00000000-0005-0000-0000-000066000000}"/>
    <cellStyle name="Standard 2" xfId="47" xr:uid="{00000000-0005-0000-0000-000067000000}"/>
    <cellStyle name="Standard 4" xfId="48" xr:uid="{00000000-0005-0000-0000-000068000000}"/>
    <cellStyle name="Standard_080529_FB_Verkaufsstundensätze gkk" xfId="49" xr:uid="{00000000-0005-0000-0000-000069000000}"/>
    <cellStyle name="Style 1" xfId="50" xr:uid="{00000000-0005-0000-0000-00006A000000}"/>
    <cellStyle name="Title" xfId="22" xr:uid="{00000000-0005-0000-0000-00006B000000}"/>
    <cellStyle name="Total" xfId="23" xr:uid="{00000000-0005-0000-0000-00006C000000}"/>
    <cellStyle name="Warning Text" xfId="24" xr:uid="{00000000-0005-0000-0000-00006D000000}"/>
    <cellStyle name="标题 1 2" xfId="51" xr:uid="{00000000-0005-0000-0000-000080000000}"/>
    <cellStyle name="标题 2 2" xfId="52" xr:uid="{00000000-0005-0000-0000-000081000000}"/>
    <cellStyle name="标题 3 2" xfId="53" xr:uid="{00000000-0005-0000-0000-000082000000}"/>
    <cellStyle name="标题 4 2" xfId="54" xr:uid="{00000000-0005-0000-0000-000083000000}"/>
    <cellStyle name="标题 5" xfId="55" xr:uid="{00000000-0005-0000-0000-000084000000}"/>
    <cellStyle name="差 2" xfId="56" xr:uid="{00000000-0005-0000-0000-000074000000}"/>
    <cellStyle name="差_ATSL试驾活动" xfId="25" xr:uid="{00000000-0005-0000-0000-000075000000}"/>
    <cellStyle name="差_ATSL试驾活动 2" xfId="105" xr:uid="{00000000-0005-0000-0000-000076000000}"/>
    <cellStyle name="差_Copy of Copy of ATSL上市发布会+试驾 旅行社SOW (第三轮）" xfId="26" xr:uid="{00000000-0005-0000-0000-000077000000}"/>
    <cellStyle name="差_Copy of Copy of ATSL上市发布会+试驾 旅行社SOW (第三轮） 2" xfId="106" xr:uid="{00000000-0005-0000-0000-000078000000}"/>
    <cellStyle name="常规" xfId="0" builtinId="0"/>
    <cellStyle name="常规 2" xfId="27" xr:uid="{00000000-0005-0000-0000-000079000000}"/>
    <cellStyle name="常规 2 2" xfId="40" xr:uid="{00000000-0005-0000-0000-00007A000000}"/>
    <cellStyle name="常规 3" xfId="37" xr:uid="{00000000-0005-0000-0000-00007B000000}"/>
    <cellStyle name="常规 3 2" xfId="38" xr:uid="{00000000-0005-0000-0000-00007C000000}"/>
    <cellStyle name="常规 4" xfId="39" xr:uid="{00000000-0005-0000-0000-00007D000000}"/>
    <cellStyle name="常规 6" xfId="57" xr:uid="{00000000-0005-0000-0000-00007E000000}"/>
    <cellStyle name="常规_Sheet1" xfId="28" xr:uid="{00000000-0005-0000-0000-00007F000000}"/>
    <cellStyle name="好 2" xfId="58" xr:uid="{00000000-0005-0000-0000-00006F000000}"/>
    <cellStyle name="好_ATSL试驾活动" xfId="29" xr:uid="{00000000-0005-0000-0000-000070000000}"/>
    <cellStyle name="好_ATSL试驾活动 2" xfId="107" xr:uid="{00000000-0005-0000-0000-000071000000}"/>
    <cellStyle name="好_Copy of Copy of ATSL上市发布会+试驾 旅行社SOW (第三轮）" xfId="30" xr:uid="{00000000-0005-0000-0000-000072000000}"/>
    <cellStyle name="好_Copy of Copy of ATSL上市发布会+试驾 旅行社SOW (第三轮） 2" xfId="108" xr:uid="{00000000-0005-0000-0000-000073000000}"/>
    <cellStyle name="汇总 2" xfId="59" xr:uid="{00000000-0005-0000-0000-000088000000}"/>
    <cellStyle name="货币 2" xfId="60" xr:uid="{00000000-0005-0000-0000-00008D000000}"/>
    <cellStyle name="货币 3" xfId="61" xr:uid="{00000000-0005-0000-0000-00008E000000}"/>
    <cellStyle name="计算 2" xfId="62" xr:uid="{00000000-0005-0000-0000-00008C000000}"/>
    <cellStyle name="检查单元格 2" xfId="63" xr:uid="{00000000-0005-0000-0000-000087000000}"/>
    <cellStyle name="解释性文本 2" xfId="64" xr:uid="{00000000-0005-0000-0000-00008A000000}"/>
    <cellStyle name="警告文本 2" xfId="65" xr:uid="{00000000-0005-0000-0000-00008B000000}"/>
    <cellStyle name="链接单元格 2" xfId="66" xr:uid="{00000000-0005-0000-0000-000092000000}"/>
    <cellStyle name="适中 2" xfId="67" xr:uid="{00000000-0005-0000-0000-000091000000}"/>
    <cellStyle name="输出 2" xfId="68" xr:uid="{00000000-0005-0000-0000-000090000000}"/>
    <cellStyle name="输入 2" xfId="69" xr:uid="{00000000-0005-0000-0000-00008F000000}"/>
    <cellStyle name="样式 1" xfId="31" xr:uid="{00000000-0005-0000-0000-000085000000}"/>
    <cellStyle name="样式 1 2" xfId="32" xr:uid="{00000000-0005-0000-0000-000086000000}"/>
    <cellStyle name="一般_Sheet1" xfId="33" xr:uid="{00000000-0005-0000-0000-00006E000000}"/>
    <cellStyle name="着色 1" xfId="104" builtinId="29" hidden="1"/>
    <cellStyle name="着色 1" xfId="123" builtinId="29" hidden="1"/>
    <cellStyle name="着色 2" xfId="100" builtinId="33" hidden="1"/>
    <cellStyle name="着色 2" xfId="127" builtinId="33" hidden="1"/>
    <cellStyle name="着色 3" xfId="96" builtinId="37" hidden="1"/>
    <cellStyle name="着色 3" xfId="131" builtinId="37" hidden="1"/>
    <cellStyle name="着色 4" xfId="111" builtinId="41" hidden="1"/>
    <cellStyle name="着色 4" xfId="135" builtinId="41" hidden="1"/>
    <cellStyle name="着色 5" xfId="115" builtinId="45" hidden="1"/>
    <cellStyle name="着色 5" xfId="139" builtinId="45" hidden="1"/>
    <cellStyle name="着色 6" xfId="119" builtinId="49" hidden="1"/>
    <cellStyle name="着色 6" xfId="143" builtinId="49" hidden="1"/>
    <cellStyle name="注释 2" xfId="70" xr:uid="{00000000-0005-0000-0000-00008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20975;&#36842;&#25289;&#20811;&#26381;&#21153;&#24320;&#25918;&#26085;@&#19978;&#28023;" TargetMode="External"/><Relationship Id="rId1" Type="http://schemas.openxmlformats.org/officeDocument/2006/relationships/hyperlink" Target="mailto:&#20975;&#36842;&#25289;&#20811;&#26381;&#21153;&#24320;&#25918;&#26085;@&#19978;&#2802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42"/>
  <sheetViews>
    <sheetView tabSelected="1" view="pageBreakPreview" topLeftCell="A22" zoomScale="50" zoomScaleNormal="70" zoomScaleSheetLayoutView="50" workbookViewId="0">
      <selection activeCell="G33" sqref="G33"/>
    </sheetView>
  </sheetViews>
  <sheetFormatPr defaultColWidth="8.78515625" defaultRowHeight="12.9"/>
  <cols>
    <col min="1" max="1" width="55.5703125" style="72" customWidth="1"/>
    <col min="2" max="2" width="17.5" style="73" customWidth="1"/>
    <col min="3" max="3" width="43.5703125" style="73" bestFit="1" customWidth="1"/>
    <col min="4" max="7" width="12.0703125" style="74" customWidth="1"/>
    <col min="8" max="8" width="51.42578125" style="75" customWidth="1"/>
    <col min="9" max="16384" width="8.78515625" style="76"/>
  </cols>
  <sheetData>
    <row r="1" spans="1:14" s="48" customFormat="1" ht="32.15" customHeight="1">
      <c r="A1" s="81" t="s">
        <v>13</v>
      </c>
      <c r="B1" s="114" t="s">
        <v>159</v>
      </c>
      <c r="C1" s="100"/>
      <c r="D1" s="100"/>
      <c r="E1" s="100"/>
      <c r="F1" s="100"/>
      <c r="G1" s="100"/>
      <c r="H1" s="100"/>
      <c r="I1" s="82"/>
    </row>
    <row r="2" spans="1:14" s="48" customFormat="1" ht="21" customHeight="1">
      <c r="A2" s="83" t="s">
        <v>14</v>
      </c>
      <c r="B2" s="98" t="s">
        <v>160</v>
      </c>
      <c r="C2" s="98"/>
      <c r="D2" s="98"/>
      <c r="E2" s="98"/>
      <c r="F2" s="98"/>
      <c r="G2" s="98"/>
      <c r="H2" s="100"/>
      <c r="I2" s="82"/>
    </row>
    <row r="3" spans="1:14" s="48" customFormat="1" ht="21" customHeight="1">
      <c r="A3" s="83" t="s">
        <v>104</v>
      </c>
      <c r="B3" s="99"/>
      <c r="C3" s="99"/>
      <c r="D3" s="99"/>
      <c r="E3" s="99"/>
      <c r="F3" s="99"/>
      <c r="G3" s="99"/>
      <c r="H3" s="100" t="s">
        <v>158</v>
      </c>
      <c r="I3" s="82"/>
    </row>
    <row r="4" spans="1:14" s="48" customFormat="1" ht="21" customHeight="1">
      <c r="A4" s="83" t="s">
        <v>105</v>
      </c>
      <c r="B4" s="99"/>
      <c r="C4" s="99"/>
      <c r="D4" s="99"/>
      <c r="E4" s="99"/>
      <c r="F4" s="99"/>
      <c r="G4" s="99"/>
      <c r="H4" s="100" t="s">
        <v>159</v>
      </c>
      <c r="I4" s="100"/>
      <c r="J4" s="100"/>
      <c r="K4" s="100"/>
      <c r="L4" s="100"/>
      <c r="M4" s="100"/>
      <c r="N4" s="100"/>
    </row>
    <row r="5" spans="1:14" s="48" customFormat="1">
      <c r="A5" s="84" t="s">
        <v>106</v>
      </c>
      <c r="B5" s="85"/>
      <c r="C5" s="45"/>
      <c r="D5" s="46"/>
      <c r="E5" s="46"/>
      <c r="F5" s="46"/>
      <c r="G5" s="46"/>
      <c r="H5" s="115" t="s">
        <v>160</v>
      </c>
    </row>
    <row r="6" spans="1:14" s="41" customFormat="1">
      <c r="A6" s="89" t="s">
        <v>18</v>
      </c>
      <c r="B6" s="89"/>
      <c r="C6" s="89" t="s">
        <v>112</v>
      </c>
      <c r="D6" s="89" t="s">
        <v>113</v>
      </c>
      <c r="E6" s="89" t="s">
        <v>19</v>
      </c>
      <c r="F6" s="89" t="s">
        <v>20</v>
      </c>
      <c r="G6" s="89" t="s">
        <v>21</v>
      </c>
      <c r="H6" s="89" t="s">
        <v>22</v>
      </c>
    </row>
    <row r="7" spans="1:14" s="69" customFormat="1" ht="14.25" customHeight="1">
      <c r="A7" s="126" t="s">
        <v>161</v>
      </c>
      <c r="B7" s="126"/>
      <c r="C7" s="126"/>
      <c r="D7" s="126"/>
      <c r="E7" s="126"/>
      <c r="F7" s="126"/>
      <c r="G7" s="77"/>
      <c r="H7" s="79"/>
    </row>
    <row r="8" spans="1:14" s="105" customFormat="1" ht="51.45">
      <c r="A8" s="148" t="s">
        <v>101</v>
      </c>
      <c r="B8" s="148" t="s">
        <v>23</v>
      </c>
      <c r="C8" s="110" t="s">
        <v>121</v>
      </c>
      <c r="D8" s="103">
        <v>1100</v>
      </c>
      <c r="E8" s="103">
        <v>1</v>
      </c>
      <c r="F8" s="103">
        <v>56</v>
      </c>
      <c r="G8" s="103">
        <f>D8*E8*F8</f>
        <v>61600</v>
      </c>
      <c r="H8" s="118" t="s">
        <v>162</v>
      </c>
    </row>
    <row r="9" spans="1:14" s="105" customFormat="1" ht="51.45">
      <c r="A9" s="149"/>
      <c r="B9" s="149"/>
      <c r="C9" s="110" t="s">
        <v>122</v>
      </c>
      <c r="D9" s="103">
        <v>1100</v>
      </c>
      <c r="E9" s="103">
        <v>1</v>
      </c>
      <c r="F9" s="103">
        <v>14</v>
      </c>
      <c r="G9" s="103">
        <f>D9*E9*F9</f>
        <v>15400</v>
      </c>
      <c r="H9" s="118" t="s">
        <v>163</v>
      </c>
    </row>
    <row r="10" spans="1:14" s="105" customFormat="1" ht="51.45">
      <c r="A10" s="149"/>
      <c r="B10" s="149"/>
      <c r="C10" s="110" t="s">
        <v>116</v>
      </c>
      <c r="D10" s="103">
        <v>1100</v>
      </c>
      <c r="E10" s="103">
        <v>2</v>
      </c>
      <c r="F10" s="103">
        <v>5</v>
      </c>
      <c r="G10" s="103">
        <f>D10*E10*F10</f>
        <v>11000</v>
      </c>
      <c r="H10" s="104" t="s">
        <v>127</v>
      </c>
    </row>
    <row r="11" spans="1:14" s="105" customFormat="1" ht="51.45">
      <c r="A11" s="150"/>
      <c r="B11" s="150"/>
      <c r="C11" s="110" t="s">
        <v>116</v>
      </c>
      <c r="D11" s="103">
        <v>1100</v>
      </c>
      <c r="E11" s="103">
        <v>1</v>
      </c>
      <c r="F11" s="103">
        <v>3</v>
      </c>
      <c r="G11" s="103">
        <f>D11*E11*F11</f>
        <v>3300</v>
      </c>
      <c r="H11" s="104" t="s">
        <v>128</v>
      </c>
    </row>
    <row r="12" spans="1:14" s="105" customFormat="1" ht="81.650000000000006" customHeight="1">
      <c r="A12" s="88" t="s">
        <v>108</v>
      </c>
      <c r="B12" s="118" t="s">
        <v>109</v>
      </c>
      <c r="C12" s="117" t="s">
        <v>110</v>
      </c>
      <c r="D12" s="103">
        <v>60</v>
      </c>
      <c r="E12" s="109">
        <v>1</v>
      </c>
      <c r="F12" s="103">
        <v>70</v>
      </c>
      <c r="G12" s="103">
        <f t="shared" ref="G12:G16" si="0">D12*E12*F12</f>
        <v>4200</v>
      </c>
      <c r="H12" s="118" t="s">
        <v>155</v>
      </c>
    </row>
    <row r="13" spans="1:14" s="105" customFormat="1" ht="81.650000000000006" customHeight="1">
      <c r="A13" s="148" t="s">
        <v>103</v>
      </c>
      <c r="B13" s="148" t="s">
        <v>119</v>
      </c>
      <c r="C13" s="116" t="s">
        <v>117</v>
      </c>
      <c r="D13" s="103">
        <v>200</v>
      </c>
      <c r="E13" s="109">
        <v>1</v>
      </c>
      <c r="F13" s="103">
        <v>66</v>
      </c>
      <c r="G13" s="103">
        <f t="shared" si="0"/>
        <v>13200</v>
      </c>
      <c r="H13" s="104" t="s">
        <v>156</v>
      </c>
    </row>
    <row r="14" spans="1:14" s="105" customFormat="1" ht="81.650000000000006" customHeight="1">
      <c r="A14" s="149"/>
      <c r="B14" s="149"/>
      <c r="C14" s="116" t="s">
        <v>118</v>
      </c>
      <c r="D14" s="103">
        <v>200</v>
      </c>
      <c r="E14" s="109">
        <v>1</v>
      </c>
      <c r="F14" s="103">
        <v>90</v>
      </c>
      <c r="G14" s="103">
        <f t="shared" si="0"/>
        <v>18000</v>
      </c>
      <c r="H14" s="104" t="s">
        <v>157</v>
      </c>
      <c r="I14" s="91"/>
    </row>
    <row r="15" spans="1:14" s="105" customFormat="1" ht="81.650000000000006" customHeight="1">
      <c r="A15" s="149"/>
      <c r="B15" s="149"/>
      <c r="C15" s="116" t="s">
        <v>149</v>
      </c>
      <c r="D15" s="103">
        <v>200</v>
      </c>
      <c r="E15" s="109">
        <v>1</v>
      </c>
      <c r="F15" s="103">
        <v>19</v>
      </c>
      <c r="G15" s="103">
        <f t="shared" si="0"/>
        <v>3800</v>
      </c>
      <c r="H15" s="104" t="s">
        <v>129</v>
      </c>
    </row>
    <row r="16" spans="1:14" s="105" customFormat="1" ht="81.650000000000006" customHeight="1">
      <c r="A16" s="150"/>
      <c r="B16" s="150"/>
      <c r="C16" s="116" t="s">
        <v>120</v>
      </c>
      <c r="D16" s="103">
        <v>200</v>
      </c>
      <c r="E16" s="109">
        <v>1</v>
      </c>
      <c r="F16" s="103">
        <v>25</v>
      </c>
      <c r="G16" s="103">
        <f t="shared" si="0"/>
        <v>5000</v>
      </c>
      <c r="H16" s="104" t="s">
        <v>130</v>
      </c>
    </row>
    <row r="17" spans="1:8" s="69" customFormat="1" ht="14.25" customHeight="1">
      <c r="A17" s="126" t="s">
        <v>24</v>
      </c>
      <c r="B17" s="126"/>
      <c r="C17" s="126"/>
      <c r="D17" s="126"/>
      <c r="E17" s="126"/>
      <c r="F17" s="126"/>
      <c r="G17" s="77"/>
      <c r="H17" s="79"/>
    </row>
    <row r="18" spans="1:8" s="70" customFormat="1" ht="27.65" customHeight="1">
      <c r="A18" s="147" t="s">
        <v>139</v>
      </c>
      <c r="B18" s="147"/>
      <c r="C18" s="103" t="s">
        <v>114</v>
      </c>
      <c r="D18" s="103">
        <v>1500</v>
      </c>
      <c r="E18" s="104">
        <v>1</v>
      </c>
      <c r="F18" s="104">
        <v>1</v>
      </c>
      <c r="G18" s="103">
        <f t="shared" ref="G18:G23" si="1">D18*E18*F18</f>
        <v>1500</v>
      </c>
      <c r="H18" s="92"/>
    </row>
    <row r="19" spans="1:8" s="105" customFormat="1" ht="27.65" customHeight="1">
      <c r="A19" s="119" t="s">
        <v>141</v>
      </c>
      <c r="B19" s="120"/>
      <c r="C19" s="109" t="s">
        <v>126</v>
      </c>
      <c r="D19" s="103">
        <v>600</v>
      </c>
      <c r="E19" s="104">
        <v>1</v>
      </c>
      <c r="F19" s="104">
        <v>4</v>
      </c>
      <c r="G19" s="103">
        <f t="shared" si="1"/>
        <v>2400</v>
      </c>
      <c r="H19" s="108"/>
    </row>
    <row r="20" spans="1:8" s="70" customFormat="1" ht="27.65" customHeight="1">
      <c r="A20" s="121" t="s">
        <v>142</v>
      </c>
      <c r="B20" s="122"/>
      <c r="C20" s="104" t="s">
        <v>140</v>
      </c>
      <c r="D20" s="103">
        <v>1000</v>
      </c>
      <c r="E20" s="104">
        <v>1</v>
      </c>
      <c r="F20" s="104">
        <v>2</v>
      </c>
      <c r="G20" s="103">
        <f t="shared" si="1"/>
        <v>2000</v>
      </c>
      <c r="H20" s="78"/>
    </row>
    <row r="21" spans="1:8" s="102" customFormat="1" ht="27.65" customHeight="1">
      <c r="A21" s="119" t="s">
        <v>143</v>
      </c>
      <c r="B21" s="120"/>
      <c r="C21" s="109" t="s">
        <v>126</v>
      </c>
      <c r="D21" s="103">
        <v>600</v>
      </c>
      <c r="E21" s="104">
        <v>1</v>
      </c>
      <c r="F21" s="104">
        <v>3</v>
      </c>
      <c r="G21" s="103">
        <f t="shared" si="1"/>
        <v>1800</v>
      </c>
      <c r="H21" s="101"/>
    </row>
    <row r="22" spans="1:8" s="105" customFormat="1" ht="27.65" customHeight="1">
      <c r="A22" s="119" t="s">
        <v>145</v>
      </c>
      <c r="B22" s="120"/>
      <c r="C22" s="109" t="s">
        <v>126</v>
      </c>
      <c r="D22" s="103">
        <v>1000</v>
      </c>
      <c r="E22" s="104">
        <v>1</v>
      </c>
      <c r="F22" s="104">
        <v>1</v>
      </c>
      <c r="G22" s="103">
        <f t="shared" si="1"/>
        <v>1000</v>
      </c>
      <c r="H22" s="103"/>
    </row>
    <row r="23" spans="1:8" s="70" customFormat="1" ht="27.65" customHeight="1">
      <c r="A23" s="119" t="s">
        <v>144</v>
      </c>
      <c r="B23" s="120"/>
      <c r="C23" s="109" t="s">
        <v>123</v>
      </c>
      <c r="D23" s="103">
        <v>250</v>
      </c>
      <c r="E23" s="104">
        <v>5</v>
      </c>
      <c r="F23" s="104">
        <v>6</v>
      </c>
      <c r="G23" s="103">
        <f t="shared" si="1"/>
        <v>7500</v>
      </c>
      <c r="H23" s="78"/>
    </row>
    <row r="24" spans="1:8" s="70" customFormat="1" ht="23.4" customHeight="1">
      <c r="A24" s="126" t="s">
        <v>111</v>
      </c>
      <c r="B24" s="126"/>
      <c r="C24" s="126"/>
      <c r="D24" s="126"/>
      <c r="E24" s="126"/>
      <c r="F24" s="126"/>
      <c r="G24" s="94"/>
      <c r="H24" s="95"/>
    </row>
    <row r="25" spans="1:8" s="70" customFormat="1" ht="18" customHeight="1">
      <c r="A25" s="134" t="s">
        <v>138</v>
      </c>
      <c r="B25" s="135"/>
      <c r="C25" s="87" t="s">
        <v>131</v>
      </c>
      <c r="D25" s="80">
        <v>50</v>
      </c>
      <c r="E25" s="90">
        <v>3</v>
      </c>
      <c r="F25" s="80">
        <v>12</v>
      </c>
      <c r="G25" s="103">
        <f>D25*E25*F25</f>
        <v>1800</v>
      </c>
      <c r="H25" s="90" t="s">
        <v>136</v>
      </c>
    </row>
    <row r="26" spans="1:8" s="71" customFormat="1" ht="15" customHeight="1">
      <c r="A26" s="136"/>
      <c r="B26" s="137"/>
      <c r="C26" s="87" t="s">
        <v>132</v>
      </c>
      <c r="D26" s="80">
        <v>10</v>
      </c>
      <c r="E26" s="90">
        <v>1</v>
      </c>
      <c r="F26" s="80">
        <v>80</v>
      </c>
      <c r="G26" s="103">
        <f t="shared" ref="G26:G32" si="2">D26*E26*F26</f>
        <v>800</v>
      </c>
      <c r="H26" s="90"/>
    </row>
    <row r="27" spans="1:8">
      <c r="A27" s="136"/>
      <c r="B27" s="137"/>
      <c r="C27" s="87" t="s">
        <v>133</v>
      </c>
      <c r="D27" s="80">
        <v>0</v>
      </c>
      <c r="E27" s="90">
        <v>1</v>
      </c>
      <c r="F27" s="80">
        <v>120</v>
      </c>
      <c r="G27" s="103">
        <f t="shared" si="2"/>
        <v>0</v>
      </c>
      <c r="H27" s="90"/>
    </row>
    <row r="28" spans="1:8">
      <c r="A28" s="136"/>
      <c r="B28" s="137"/>
      <c r="C28" s="87" t="s">
        <v>134</v>
      </c>
      <c r="D28" s="80">
        <v>5</v>
      </c>
      <c r="E28" s="90">
        <v>1</v>
      </c>
      <c r="F28" s="80">
        <v>120</v>
      </c>
      <c r="G28" s="103">
        <f t="shared" si="2"/>
        <v>600</v>
      </c>
      <c r="H28" s="90"/>
    </row>
    <row r="29" spans="1:8">
      <c r="A29" s="136"/>
      <c r="B29" s="137"/>
      <c r="C29" s="87" t="s">
        <v>135</v>
      </c>
      <c r="D29" s="80">
        <v>3500</v>
      </c>
      <c r="E29" s="90">
        <v>1</v>
      </c>
      <c r="F29" s="80">
        <v>1</v>
      </c>
      <c r="G29" s="103">
        <f t="shared" si="2"/>
        <v>3500</v>
      </c>
      <c r="H29" s="90"/>
    </row>
    <row r="30" spans="1:8" s="106" customFormat="1">
      <c r="A30" s="136"/>
      <c r="B30" s="137"/>
      <c r="C30" s="104" t="s">
        <v>148</v>
      </c>
      <c r="D30" s="80">
        <v>10</v>
      </c>
      <c r="E30" s="90">
        <v>1</v>
      </c>
      <c r="F30" s="80">
        <v>6</v>
      </c>
      <c r="G30" s="103">
        <f t="shared" si="2"/>
        <v>60</v>
      </c>
      <c r="H30" s="90"/>
    </row>
    <row r="31" spans="1:8" s="106" customFormat="1">
      <c r="A31" s="136"/>
      <c r="B31" s="137"/>
      <c r="C31" s="104" t="s">
        <v>151</v>
      </c>
      <c r="D31" s="80">
        <v>5</v>
      </c>
      <c r="E31" s="90">
        <v>1</v>
      </c>
      <c r="F31" s="80">
        <v>100</v>
      </c>
      <c r="G31" s="103">
        <f t="shared" si="2"/>
        <v>500</v>
      </c>
      <c r="H31" s="90"/>
    </row>
    <row r="32" spans="1:8" s="106" customFormat="1">
      <c r="A32" s="138"/>
      <c r="B32" s="139"/>
      <c r="C32" s="113" t="s">
        <v>152</v>
      </c>
      <c r="D32" s="80">
        <v>100</v>
      </c>
      <c r="E32" s="90">
        <v>1</v>
      </c>
      <c r="F32" s="80">
        <v>6</v>
      </c>
      <c r="G32" s="103">
        <f t="shared" si="2"/>
        <v>600</v>
      </c>
      <c r="H32" s="90"/>
    </row>
    <row r="33" spans="1:8" s="106" customFormat="1" ht="19.850000000000001" customHeight="1">
      <c r="A33" s="140" t="s">
        <v>146</v>
      </c>
      <c r="B33" s="141"/>
      <c r="C33" s="142" t="s">
        <v>147</v>
      </c>
      <c r="D33" s="143"/>
      <c r="E33" s="143"/>
      <c r="F33" s="144"/>
      <c r="G33" s="103">
        <v>20000</v>
      </c>
      <c r="H33" s="90" t="s">
        <v>154</v>
      </c>
    </row>
    <row r="34" spans="1:8" s="70" customFormat="1" ht="16.5" customHeight="1">
      <c r="A34" s="145" t="s">
        <v>25</v>
      </c>
      <c r="B34" s="146"/>
      <c r="C34" s="112"/>
      <c r="D34" s="112"/>
      <c r="E34" s="112"/>
      <c r="F34" s="112"/>
      <c r="G34" s="77"/>
      <c r="H34" s="77"/>
    </row>
    <row r="35" spans="1:8" s="105" customFormat="1" ht="25.75">
      <c r="A35" s="130" t="s">
        <v>102</v>
      </c>
      <c r="B35" s="120"/>
      <c r="C35" s="111"/>
      <c r="D35" s="103">
        <v>500</v>
      </c>
      <c r="E35" s="103">
        <v>1</v>
      </c>
      <c r="F35" s="103">
        <v>100</v>
      </c>
      <c r="G35" s="103">
        <f>D35*E35*F35</f>
        <v>50000</v>
      </c>
      <c r="H35" s="104" t="s">
        <v>137</v>
      </c>
    </row>
    <row r="36" spans="1:8" s="105" customFormat="1" ht="15.65" customHeight="1">
      <c r="A36" s="130" t="s">
        <v>150</v>
      </c>
      <c r="B36" s="120"/>
      <c r="C36" s="131"/>
      <c r="D36" s="132"/>
      <c r="E36" s="132"/>
      <c r="F36" s="133"/>
      <c r="G36" s="103">
        <v>5000</v>
      </c>
      <c r="H36" s="90" t="s">
        <v>153</v>
      </c>
    </row>
    <row r="37" spans="1:8" s="105" customFormat="1" ht="16.5" customHeight="1">
      <c r="A37" s="126" t="s">
        <v>124</v>
      </c>
      <c r="B37" s="126"/>
      <c r="C37" s="126"/>
      <c r="D37" s="126"/>
      <c r="E37" s="126"/>
      <c r="F37" s="126"/>
      <c r="G37" s="107"/>
      <c r="H37" s="107"/>
    </row>
    <row r="38" spans="1:8" s="105" customFormat="1">
      <c r="A38" s="130" t="s">
        <v>125</v>
      </c>
      <c r="B38" s="120"/>
      <c r="C38" s="111"/>
      <c r="D38" s="103">
        <v>400</v>
      </c>
      <c r="E38" s="103">
        <v>4</v>
      </c>
      <c r="F38" s="103">
        <v>2</v>
      </c>
      <c r="G38" s="103">
        <f>D38*E38*F38</f>
        <v>3200</v>
      </c>
      <c r="H38" s="104"/>
    </row>
    <row r="39" spans="1:8">
      <c r="A39" s="128" t="s">
        <v>107</v>
      </c>
      <c r="B39" s="128"/>
      <c r="C39" s="128"/>
      <c r="D39" s="128"/>
      <c r="E39" s="128"/>
      <c r="F39" s="129"/>
      <c r="G39" s="96">
        <f>SUM(G35,G25:G38,G18:G23,G8:G16,G38)</f>
        <v>290960</v>
      </c>
      <c r="H39" s="87"/>
    </row>
    <row r="40" spans="1:8">
      <c r="A40" s="127" t="s">
        <v>82</v>
      </c>
      <c r="B40" s="127"/>
      <c r="C40" s="127"/>
      <c r="D40" s="127"/>
      <c r="E40" s="127"/>
      <c r="F40" s="127"/>
      <c r="G40" s="97">
        <f>G39*0.1</f>
        <v>29096</v>
      </c>
      <c r="H40" s="93"/>
    </row>
    <row r="41" spans="1:8">
      <c r="A41" s="123" t="s">
        <v>115</v>
      </c>
      <c r="B41" s="124"/>
      <c r="C41" s="124"/>
      <c r="D41" s="124"/>
      <c r="E41" s="124"/>
      <c r="F41" s="125"/>
      <c r="G41" s="96">
        <f>SUM(G39:G40)</f>
        <v>320056</v>
      </c>
      <c r="H41" s="86"/>
    </row>
    <row r="42" spans="1:8">
      <c r="A42" s="123" t="s">
        <v>164</v>
      </c>
      <c r="B42" s="124"/>
      <c r="C42" s="124"/>
      <c r="D42" s="124"/>
      <c r="E42" s="124"/>
      <c r="F42" s="125"/>
      <c r="G42" s="96">
        <v>295000</v>
      </c>
    </row>
  </sheetData>
  <mergeCells count="26">
    <mergeCell ref="A42:F42"/>
    <mergeCell ref="A18:B18"/>
    <mergeCell ref="A7:F7"/>
    <mergeCell ref="A17:F17"/>
    <mergeCell ref="A8:A11"/>
    <mergeCell ref="B8:B11"/>
    <mergeCell ref="A13:A16"/>
    <mergeCell ref="B13:B16"/>
    <mergeCell ref="A41:F41"/>
    <mergeCell ref="A24:F24"/>
    <mergeCell ref="A40:F40"/>
    <mergeCell ref="A39:F39"/>
    <mergeCell ref="A35:B35"/>
    <mergeCell ref="A36:B36"/>
    <mergeCell ref="C36:F36"/>
    <mergeCell ref="A38:B38"/>
    <mergeCell ref="A37:F37"/>
    <mergeCell ref="A25:B32"/>
    <mergeCell ref="A33:B33"/>
    <mergeCell ref="C33:F33"/>
    <mergeCell ref="A34:B34"/>
    <mergeCell ref="A19:B19"/>
    <mergeCell ref="A22:B22"/>
    <mergeCell ref="A23:B23"/>
    <mergeCell ref="A20:B20"/>
    <mergeCell ref="A21:B21"/>
  </mergeCells>
  <phoneticPr fontId="34" type="noConversion"/>
  <hyperlinks>
    <hyperlink ref="B1" r:id="rId1" xr:uid="{FA582C93-7C60-4259-AA3A-8CE18D29C8FE}"/>
    <hyperlink ref="H4" r:id="rId2" xr:uid="{C3E0E173-F48D-47B1-8D6E-7500302ABEC8}"/>
  </hyperlinks>
  <pageMargins left="0.7" right="0.7" top="0.75" bottom="0.75" header="0.3" footer="0.3"/>
  <pageSetup paperSize="9" scale="45" fitToHeight="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H49"/>
  <sheetViews>
    <sheetView topLeftCell="A13" workbookViewId="0">
      <selection activeCell="H10" sqref="H10"/>
    </sheetView>
  </sheetViews>
  <sheetFormatPr defaultColWidth="19.7109375" defaultRowHeight="12.9"/>
  <cols>
    <col min="1" max="1" width="30.0703125" style="44" customWidth="1" collapsed="1"/>
    <col min="2" max="2" width="17.5" style="45" customWidth="1" collapsed="1"/>
    <col min="3" max="3" width="31.7109375" style="45" bestFit="1" customWidth="1"/>
    <col min="4" max="7" width="12.0703125" style="46" customWidth="1"/>
    <col min="8" max="8" width="11.5" style="47" customWidth="1"/>
    <col min="9" max="16384" width="19.7109375" style="48"/>
  </cols>
  <sheetData>
    <row r="1" spans="1:8" ht="45.9" customHeight="1">
      <c r="A1" s="151"/>
      <c r="B1" s="151"/>
      <c r="C1" s="151"/>
    </row>
    <row r="2" spans="1:8" ht="32.15" customHeight="1">
      <c r="A2" s="45" t="s">
        <v>13</v>
      </c>
      <c r="B2" s="152" t="s">
        <v>29</v>
      </c>
      <c r="C2" s="152"/>
      <c r="D2" s="152"/>
      <c r="E2" s="152"/>
    </row>
    <row r="3" spans="1:8">
      <c r="A3" s="45" t="s">
        <v>14</v>
      </c>
      <c r="B3" s="49" t="s">
        <v>30</v>
      </c>
    </row>
    <row r="4" spans="1:8">
      <c r="A4" s="45" t="s">
        <v>15</v>
      </c>
    </row>
    <row r="5" spans="1:8" ht="9.75" hidden="1" customHeight="1">
      <c r="A5" s="45" t="s">
        <v>16</v>
      </c>
    </row>
    <row r="6" spans="1:8" hidden="1">
      <c r="A6" s="45" t="s">
        <v>17</v>
      </c>
    </row>
    <row r="7" spans="1:8" s="41" customFormat="1">
      <c r="A7" s="153" t="s">
        <v>31</v>
      </c>
      <c r="B7" s="153"/>
      <c r="C7" s="50" t="s">
        <v>32</v>
      </c>
      <c r="D7" s="51" t="s">
        <v>33</v>
      </c>
      <c r="E7" s="51" t="s">
        <v>34</v>
      </c>
      <c r="F7" s="51" t="s">
        <v>35</v>
      </c>
      <c r="G7" s="51" t="s">
        <v>36</v>
      </c>
      <c r="H7" s="52" t="s">
        <v>37</v>
      </c>
    </row>
    <row r="8" spans="1:8" s="41" customFormat="1" ht="15.45">
      <c r="A8" s="154" t="s">
        <v>38</v>
      </c>
      <c r="B8" s="154"/>
      <c r="C8" s="154"/>
      <c r="D8" s="154"/>
      <c r="E8" s="154"/>
      <c r="F8" s="154"/>
      <c r="G8" s="53"/>
      <c r="H8" s="54"/>
    </row>
    <row r="9" spans="1:8" s="42" customFormat="1" ht="43.2" customHeight="1">
      <c r="A9" s="161" t="s">
        <v>39</v>
      </c>
      <c r="B9" s="166" t="s">
        <v>23</v>
      </c>
      <c r="C9" s="55" t="s">
        <v>40</v>
      </c>
      <c r="D9" s="56">
        <v>1000</v>
      </c>
      <c r="E9" s="56">
        <v>1</v>
      </c>
      <c r="F9" s="56">
        <v>25</v>
      </c>
      <c r="G9" s="56">
        <f t="shared" ref="G9:G17" si="0">D9*E9*F9</f>
        <v>25000</v>
      </c>
      <c r="H9" s="57"/>
    </row>
    <row r="10" spans="1:8" s="42" customFormat="1" ht="43.2" customHeight="1">
      <c r="A10" s="162"/>
      <c r="B10" s="167"/>
      <c r="C10" s="55" t="s">
        <v>41</v>
      </c>
      <c r="D10" s="56">
        <v>1000</v>
      </c>
      <c r="E10" s="56">
        <v>1</v>
      </c>
      <c r="F10" s="56">
        <v>78</v>
      </c>
      <c r="G10" s="56">
        <f t="shared" si="0"/>
        <v>78000</v>
      </c>
      <c r="H10" s="57"/>
    </row>
    <row r="11" spans="1:8" s="42" customFormat="1" ht="42.65" customHeight="1">
      <c r="A11" s="162"/>
      <c r="B11" s="167"/>
      <c r="C11" s="55" t="s">
        <v>42</v>
      </c>
      <c r="D11" s="56">
        <v>1000</v>
      </c>
      <c r="E11" s="56">
        <v>1</v>
      </c>
      <c r="F11" s="56">
        <v>75</v>
      </c>
      <c r="G11" s="56">
        <f t="shared" si="0"/>
        <v>75000</v>
      </c>
      <c r="H11" s="57"/>
    </row>
    <row r="12" spans="1:8" s="42" customFormat="1" ht="42.65" customHeight="1">
      <c r="A12" s="162"/>
      <c r="B12" s="167"/>
      <c r="C12" s="55" t="s">
        <v>43</v>
      </c>
      <c r="D12" s="56">
        <v>1000</v>
      </c>
      <c r="E12" s="56">
        <v>1</v>
      </c>
      <c r="F12" s="56">
        <v>24</v>
      </c>
      <c r="G12" s="56">
        <f t="shared" si="0"/>
        <v>24000</v>
      </c>
      <c r="H12" s="57"/>
    </row>
    <row r="13" spans="1:8" s="42" customFormat="1" ht="42.65" customHeight="1">
      <c r="A13" s="162"/>
      <c r="B13" s="167"/>
      <c r="C13" s="55" t="s">
        <v>44</v>
      </c>
      <c r="D13" s="56">
        <v>1000</v>
      </c>
      <c r="E13" s="56">
        <v>5</v>
      </c>
      <c r="F13" s="56">
        <v>5</v>
      </c>
      <c r="G13" s="56">
        <f t="shared" si="0"/>
        <v>25000</v>
      </c>
      <c r="H13" s="57"/>
    </row>
    <row r="14" spans="1:8" s="42" customFormat="1" ht="42.65" customHeight="1">
      <c r="A14" s="163"/>
      <c r="B14" s="168"/>
      <c r="C14" s="55" t="s">
        <v>45</v>
      </c>
      <c r="D14" s="56">
        <v>1000</v>
      </c>
      <c r="E14" s="56">
        <v>2</v>
      </c>
      <c r="F14" s="56">
        <v>2</v>
      </c>
      <c r="G14" s="56">
        <f t="shared" si="0"/>
        <v>4000</v>
      </c>
      <c r="H14" s="57"/>
    </row>
    <row r="15" spans="1:8" s="42" customFormat="1" ht="30.65" customHeight="1">
      <c r="A15" s="161" t="s">
        <v>46</v>
      </c>
      <c r="B15" s="166"/>
      <c r="C15" s="55" t="s">
        <v>47</v>
      </c>
      <c r="D15" s="56">
        <v>30000</v>
      </c>
      <c r="E15" s="58">
        <v>1</v>
      </c>
      <c r="F15" s="58">
        <v>5</v>
      </c>
      <c r="G15" s="56">
        <f t="shared" si="0"/>
        <v>150000</v>
      </c>
      <c r="H15" s="57"/>
    </row>
    <row r="16" spans="1:8" s="42" customFormat="1" ht="27.9" customHeight="1">
      <c r="A16" s="163"/>
      <c r="B16" s="168"/>
      <c r="C16" s="55" t="s">
        <v>48</v>
      </c>
      <c r="D16" s="56">
        <v>150</v>
      </c>
      <c r="E16" s="58">
        <v>1</v>
      </c>
      <c r="F16" s="58">
        <v>102</v>
      </c>
      <c r="G16" s="56">
        <f t="shared" si="0"/>
        <v>15300</v>
      </c>
      <c r="H16" s="57"/>
    </row>
    <row r="17" spans="1:8" s="42" customFormat="1" ht="89.25" customHeight="1">
      <c r="A17" s="164" t="s">
        <v>49</v>
      </c>
      <c r="B17" s="59" t="s">
        <v>50</v>
      </c>
      <c r="C17" s="60" t="s">
        <v>51</v>
      </c>
      <c r="D17" s="56">
        <v>300</v>
      </c>
      <c r="E17" s="56">
        <v>1</v>
      </c>
      <c r="F17" s="58">
        <v>222</v>
      </c>
      <c r="G17" s="56">
        <f t="shared" si="0"/>
        <v>66600</v>
      </c>
      <c r="H17" s="57"/>
    </row>
    <row r="18" spans="1:8" s="42" customFormat="1" ht="33.65" customHeight="1">
      <c r="A18" s="165"/>
      <c r="B18" s="57"/>
      <c r="C18" s="61"/>
      <c r="D18" s="62"/>
      <c r="E18" s="56"/>
      <c r="F18" s="58"/>
      <c r="G18" s="56"/>
      <c r="H18" s="57"/>
    </row>
    <row r="19" spans="1:8" s="42" customFormat="1" ht="27.75" customHeight="1">
      <c r="A19" s="57" t="s">
        <v>52</v>
      </c>
      <c r="B19" s="57" t="s">
        <v>53</v>
      </c>
      <c r="C19" s="60"/>
      <c r="D19" s="56">
        <v>4000</v>
      </c>
      <c r="E19" s="56">
        <v>6</v>
      </c>
      <c r="F19" s="56">
        <v>1</v>
      </c>
      <c r="G19" s="56">
        <f>D19*E19*F19</f>
        <v>24000</v>
      </c>
      <c r="H19" s="57"/>
    </row>
    <row r="20" spans="1:8" s="41" customFormat="1" ht="15" customHeight="1">
      <c r="A20" s="155" t="s">
        <v>54</v>
      </c>
      <c r="B20" s="155"/>
      <c r="C20" s="155"/>
      <c r="D20" s="155"/>
      <c r="E20" s="155"/>
      <c r="F20" s="155"/>
      <c r="G20" s="63"/>
      <c r="H20" s="63"/>
    </row>
    <row r="21" spans="1:8" s="41" customFormat="1" ht="15" customHeight="1">
      <c r="A21" s="159" t="s">
        <v>55</v>
      </c>
      <c r="B21" s="159"/>
      <c r="C21" s="60" t="s">
        <v>56</v>
      </c>
      <c r="D21" s="56">
        <v>1500</v>
      </c>
      <c r="E21" s="56">
        <v>1</v>
      </c>
      <c r="F21" s="56">
        <v>1</v>
      </c>
      <c r="G21" s="56">
        <f>D21*E21*F21</f>
        <v>1500</v>
      </c>
      <c r="H21" s="60"/>
    </row>
    <row r="22" spans="1:8" s="42" customFormat="1" ht="14.25" customHeight="1">
      <c r="A22" s="156" t="s">
        <v>57</v>
      </c>
      <c r="B22" s="156"/>
      <c r="C22" s="60" t="s">
        <v>58</v>
      </c>
      <c r="D22" s="56">
        <v>600</v>
      </c>
      <c r="E22" s="56">
        <v>1</v>
      </c>
      <c r="F22" s="56">
        <v>3</v>
      </c>
      <c r="G22" s="56">
        <f>D22*E22*F22</f>
        <v>1800</v>
      </c>
      <c r="H22" s="60"/>
    </row>
    <row r="23" spans="1:8" s="42" customFormat="1" ht="14.25" customHeight="1">
      <c r="A23" s="156"/>
      <c r="B23" s="156"/>
      <c r="C23" s="60" t="s">
        <v>59</v>
      </c>
      <c r="D23" s="56">
        <v>1100</v>
      </c>
      <c r="E23" s="56">
        <v>1</v>
      </c>
      <c r="F23" s="56">
        <v>1</v>
      </c>
      <c r="G23" s="56">
        <f>D22*E23*F22</f>
        <v>1800</v>
      </c>
      <c r="H23" s="60"/>
    </row>
    <row r="24" spans="1:8" s="42" customFormat="1">
      <c r="A24" s="156" t="s">
        <v>60</v>
      </c>
      <c r="B24" s="156"/>
      <c r="C24" s="60" t="s">
        <v>61</v>
      </c>
      <c r="D24" s="56">
        <v>2800</v>
      </c>
      <c r="E24" s="58">
        <v>1</v>
      </c>
      <c r="F24" s="56">
        <v>2</v>
      </c>
      <c r="G24" s="58">
        <f>D23*E24*F23</f>
        <v>1100</v>
      </c>
      <c r="H24" s="60"/>
    </row>
    <row r="25" spans="1:8" s="42" customFormat="1" ht="14.25" customHeight="1">
      <c r="A25" s="156" t="s">
        <v>62</v>
      </c>
      <c r="B25" s="156"/>
      <c r="C25" s="60" t="s">
        <v>63</v>
      </c>
      <c r="D25" s="56">
        <v>1000</v>
      </c>
      <c r="E25" s="56">
        <v>1</v>
      </c>
      <c r="F25" s="56">
        <v>1</v>
      </c>
      <c r="G25" s="56">
        <f>D24*E25*F24</f>
        <v>5600</v>
      </c>
      <c r="H25" s="60"/>
    </row>
    <row r="26" spans="1:8" s="42" customFormat="1" ht="14.25" customHeight="1">
      <c r="A26" s="156"/>
      <c r="B26" s="156"/>
      <c r="C26" s="61" t="s">
        <v>64</v>
      </c>
      <c r="D26" s="56">
        <v>1500</v>
      </c>
      <c r="E26" s="56">
        <v>1</v>
      </c>
      <c r="F26" s="58">
        <v>1</v>
      </c>
      <c r="G26" s="56">
        <f>D25*E26*F25</f>
        <v>1000</v>
      </c>
      <c r="H26" s="60"/>
    </row>
    <row r="27" spans="1:8" s="42" customFormat="1">
      <c r="A27" s="156" t="s">
        <v>65</v>
      </c>
      <c r="B27" s="156"/>
      <c r="C27" s="60" t="s">
        <v>66</v>
      </c>
      <c r="D27" s="56">
        <v>1000</v>
      </c>
      <c r="E27" s="56">
        <v>1</v>
      </c>
      <c r="F27" s="56">
        <v>2</v>
      </c>
      <c r="G27" s="56">
        <f>D27*E27*F27</f>
        <v>2000</v>
      </c>
      <c r="H27" s="60"/>
    </row>
    <row r="28" spans="1:8" s="42" customFormat="1" ht="14.25" customHeight="1">
      <c r="A28" s="156"/>
      <c r="B28" s="156"/>
      <c r="C28" s="60" t="s">
        <v>59</v>
      </c>
      <c r="D28" s="56">
        <v>1100</v>
      </c>
      <c r="E28" s="56">
        <v>1</v>
      </c>
      <c r="F28" s="56">
        <v>1</v>
      </c>
      <c r="G28" s="56">
        <f>D28*E28*F28</f>
        <v>1100</v>
      </c>
      <c r="H28" s="60"/>
    </row>
    <row r="29" spans="1:8" s="42" customFormat="1" ht="14.25" customHeight="1">
      <c r="A29" s="156"/>
      <c r="B29" s="156"/>
      <c r="C29" s="61" t="s">
        <v>64</v>
      </c>
      <c r="D29" s="56">
        <v>1500</v>
      </c>
      <c r="E29" s="58">
        <v>1</v>
      </c>
      <c r="F29" s="58">
        <v>2</v>
      </c>
      <c r="G29" s="58">
        <f>D29*E29*F29</f>
        <v>3000</v>
      </c>
      <c r="H29" s="60"/>
    </row>
    <row r="30" spans="1:8" s="42" customFormat="1" ht="14.25" customHeight="1">
      <c r="A30" s="156" t="s">
        <v>67</v>
      </c>
      <c r="B30" s="156"/>
      <c r="C30" s="60" t="s">
        <v>68</v>
      </c>
      <c r="D30" s="56">
        <v>4500</v>
      </c>
      <c r="E30" s="56">
        <v>1</v>
      </c>
      <c r="F30" s="56">
        <v>2</v>
      </c>
      <c r="G30" s="56">
        <f t="shared" ref="G30:G38" si="1">D30*E30*F30</f>
        <v>9000</v>
      </c>
      <c r="H30" s="60"/>
    </row>
    <row r="31" spans="1:8" s="42" customFormat="1">
      <c r="A31" s="156" t="s">
        <v>69</v>
      </c>
      <c r="B31" s="156"/>
      <c r="C31" s="60" t="s">
        <v>63</v>
      </c>
      <c r="D31" s="56">
        <v>1000</v>
      </c>
      <c r="E31" s="56">
        <v>1</v>
      </c>
      <c r="F31" s="56">
        <v>3</v>
      </c>
      <c r="G31" s="56">
        <f t="shared" si="1"/>
        <v>3000</v>
      </c>
      <c r="H31" s="60"/>
    </row>
    <row r="32" spans="1:8" s="42" customFormat="1" ht="14.25" customHeight="1">
      <c r="A32" s="156"/>
      <c r="B32" s="156"/>
      <c r="C32" s="60" t="s">
        <v>59</v>
      </c>
      <c r="D32" s="56">
        <v>1100</v>
      </c>
      <c r="E32" s="56">
        <v>1</v>
      </c>
      <c r="F32" s="56">
        <v>1</v>
      </c>
      <c r="G32" s="56">
        <f t="shared" si="1"/>
        <v>1100</v>
      </c>
      <c r="H32" s="60"/>
    </row>
    <row r="33" spans="1:8" s="42" customFormat="1" ht="14.25" customHeight="1">
      <c r="A33" s="156" t="s">
        <v>70</v>
      </c>
      <c r="B33" s="156"/>
      <c r="C33" s="60" t="s">
        <v>58</v>
      </c>
      <c r="D33" s="56">
        <v>600</v>
      </c>
      <c r="E33" s="56">
        <v>1</v>
      </c>
      <c r="F33" s="56">
        <v>3</v>
      </c>
      <c r="G33" s="56">
        <f t="shared" si="1"/>
        <v>1800</v>
      </c>
      <c r="H33" s="60"/>
    </row>
    <row r="34" spans="1:8" s="42" customFormat="1" ht="14.25" customHeight="1">
      <c r="A34" s="156"/>
      <c r="B34" s="156"/>
      <c r="C34" s="60" t="s">
        <v>59</v>
      </c>
      <c r="D34" s="56">
        <v>1100</v>
      </c>
      <c r="E34" s="56">
        <v>1</v>
      </c>
      <c r="F34" s="56">
        <v>1</v>
      </c>
      <c r="G34" s="56">
        <f t="shared" si="1"/>
        <v>1100</v>
      </c>
      <c r="H34" s="60"/>
    </row>
    <row r="35" spans="1:8" s="42" customFormat="1" ht="14.25" customHeight="1">
      <c r="A35" s="156" t="s">
        <v>71</v>
      </c>
      <c r="B35" s="156"/>
      <c r="C35" s="60" t="s">
        <v>72</v>
      </c>
      <c r="D35" s="56">
        <v>600</v>
      </c>
      <c r="E35" s="56">
        <v>1</v>
      </c>
      <c r="F35" s="56">
        <v>3</v>
      </c>
      <c r="G35" s="56">
        <f t="shared" si="1"/>
        <v>1800</v>
      </c>
      <c r="H35" s="60"/>
    </row>
    <row r="36" spans="1:8" s="42" customFormat="1" ht="14.25" customHeight="1">
      <c r="A36" s="156"/>
      <c r="B36" s="156"/>
      <c r="C36" s="60" t="s">
        <v>59</v>
      </c>
      <c r="D36" s="56">
        <v>1100</v>
      </c>
      <c r="E36" s="56">
        <v>1</v>
      </c>
      <c r="F36" s="56">
        <v>1</v>
      </c>
      <c r="G36" s="56">
        <f t="shared" si="1"/>
        <v>1100</v>
      </c>
      <c r="H36" s="60"/>
    </row>
    <row r="37" spans="1:8" s="42" customFormat="1">
      <c r="A37" s="156" t="s">
        <v>73</v>
      </c>
      <c r="B37" s="156"/>
      <c r="C37" s="60" t="s">
        <v>63</v>
      </c>
      <c r="D37" s="56">
        <v>1000</v>
      </c>
      <c r="E37" s="56">
        <v>1</v>
      </c>
      <c r="F37" s="56">
        <v>3</v>
      </c>
      <c r="G37" s="56">
        <f t="shared" si="1"/>
        <v>3000</v>
      </c>
      <c r="H37" s="60"/>
    </row>
    <row r="38" spans="1:8" s="42" customFormat="1" ht="14.25" customHeight="1">
      <c r="A38" s="156"/>
      <c r="B38" s="156"/>
      <c r="C38" s="60" t="s">
        <v>59</v>
      </c>
      <c r="D38" s="56">
        <v>1100</v>
      </c>
      <c r="E38" s="56">
        <v>1</v>
      </c>
      <c r="F38" s="56">
        <v>1</v>
      </c>
      <c r="G38" s="56">
        <f t="shared" si="1"/>
        <v>1100</v>
      </c>
      <c r="H38" s="60"/>
    </row>
    <row r="39" spans="1:8" s="42" customFormat="1" ht="16.5" customHeight="1">
      <c r="A39" s="155" t="s">
        <v>74</v>
      </c>
      <c r="B39" s="155"/>
      <c r="C39" s="155"/>
      <c r="D39" s="155"/>
      <c r="E39" s="155"/>
      <c r="F39" s="155"/>
      <c r="G39" s="54"/>
      <c r="H39" s="54"/>
    </row>
    <row r="40" spans="1:8" s="42" customFormat="1" ht="30.75" customHeight="1">
      <c r="A40" s="157" t="s">
        <v>75</v>
      </c>
      <c r="B40" s="158"/>
      <c r="C40" s="64"/>
      <c r="D40" s="56">
        <v>800</v>
      </c>
      <c r="E40" s="56">
        <v>2</v>
      </c>
      <c r="F40" s="56">
        <v>12</v>
      </c>
      <c r="G40" s="56">
        <f>D40*E40*F40</f>
        <v>19200</v>
      </c>
      <c r="H40" s="57" t="s">
        <v>28</v>
      </c>
    </row>
    <row r="41" spans="1:8" s="42" customFormat="1" ht="30.75" customHeight="1">
      <c r="A41" s="157" t="s">
        <v>76</v>
      </c>
      <c r="B41" s="158"/>
      <c r="C41" s="64"/>
      <c r="D41" s="56">
        <v>100</v>
      </c>
      <c r="E41" s="56">
        <v>1</v>
      </c>
      <c r="F41" s="56">
        <v>12</v>
      </c>
      <c r="G41" s="56">
        <f>D41*E41*F41</f>
        <v>1200</v>
      </c>
      <c r="H41" s="57" t="s">
        <v>28</v>
      </c>
    </row>
    <row r="42" spans="1:8" s="42" customFormat="1" ht="16.5" customHeight="1">
      <c r="A42" s="155" t="s">
        <v>77</v>
      </c>
      <c r="B42" s="155"/>
      <c r="C42" s="155"/>
      <c r="D42" s="155"/>
      <c r="E42" s="155"/>
      <c r="F42" s="155"/>
      <c r="G42" s="54"/>
      <c r="H42" s="54"/>
    </row>
    <row r="43" spans="1:8" s="42" customFormat="1" ht="28.5" customHeight="1">
      <c r="A43" s="157" t="s">
        <v>78</v>
      </c>
      <c r="B43" s="158"/>
      <c r="C43" s="60"/>
      <c r="D43" s="65">
        <v>200</v>
      </c>
      <c r="E43" s="65">
        <v>3</v>
      </c>
      <c r="F43" s="56">
        <v>12</v>
      </c>
      <c r="G43" s="56">
        <f>D43*E43*F43</f>
        <v>7200</v>
      </c>
      <c r="H43" s="57" t="s">
        <v>28</v>
      </c>
    </row>
    <row r="44" spans="1:8" s="42" customFormat="1" ht="30.75" customHeight="1">
      <c r="A44" s="157" t="s">
        <v>79</v>
      </c>
      <c r="B44" s="158"/>
      <c r="C44" s="64" t="s">
        <v>27</v>
      </c>
      <c r="D44" s="56">
        <v>20000</v>
      </c>
      <c r="E44" s="56">
        <v>1</v>
      </c>
      <c r="F44" s="56">
        <v>1</v>
      </c>
      <c r="G44" s="56">
        <f>D44*E44*F44</f>
        <v>20000</v>
      </c>
      <c r="H44" s="57" t="s">
        <v>28</v>
      </c>
    </row>
    <row r="45" spans="1:8" s="42" customFormat="1" ht="30.75" customHeight="1">
      <c r="A45" s="157" t="s">
        <v>80</v>
      </c>
      <c r="B45" s="158"/>
      <c r="C45" s="64"/>
      <c r="D45" s="56">
        <v>500</v>
      </c>
      <c r="E45" s="56">
        <v>1</v>
      </c>
      <c r="F45" s="56">
        <v>94</v>
      </c>
      <c r="G45" s="56">
        <f>D45*E45*F45</f>
        <v>47000</v>
      </c>
      <c r="H45" s="57" t="s">
        <v>26</v>
      </c>
    </row>
    <row r="46" spans="1:8" s="43" customFormat="1" ht="15" customHeight="1">
      <c r="A46" s="169" t="s">
        <v>81</v>
      </c>
      <c r="B46" s="169"/>
      <c r="C46" s="169"/>
      <c r="D46" s="169"/>
      <c r="E46" s="169"/>
      <c r="F46" s="169"/>
      <c r="G46" s="67">
        <f>SUM(G9:G45)</f>
        <v>623400</v>
      </c>
    </row>
    <row r="47" spans="1:8" s="43" customFormat="1" ht="15" customHeight="1">
      <c r="A47" s="169" t="s">
        <v>82</v>
      </c>
      <c r="B47" s="169"/>
      <c r="C47" s="169"/>
      <c r="D47" s="169"/>
      <c r="E47" s="169"/>
      <c r="F47" s="169"/>
      <c r="G47" s="66">
        <f>G46*0.1</f>
        <v>62340</v>
      </c>
    </row>
    <row r="48" spans="1:8" s="43" customFormat="1" ht="15" customHeight="1">
      <c r="A48" s="169" t="s">
        <v>83</v>
      </c>
      <c r="B48" s="169"/>
      <c r="C48" s="169"/>
      <c r="D48" s="169"/>
      <c r="E48" s="169"/>
      <c r="F48" s="169"/>
      <c r="G48" s="66">
        <f>G47*0.055</f>
        <v>3428.7</v>
      </c>
    </row>
    <row r="49" spans="1:7" s="43" customFormat="1" ht="15" customHeight="1">
      <c r="A49" s="160" t="s">
        <v>84</v>
      </c>
      <c r="B49" s="160"/>
      <c r="C49" s="160"/>
      <c r="D49" s="160"/>
      <c r="E49" s="160"/>
      <c r="F49" s="160"/>
      <c r="G49" s="68">
        <f>SUM(G46:G48)</f>
        <v>689168.7</v>
      </c>
    </row>
  </sheetData>
  <mergeCells count="30">
    <mergeCell ref="A49:F49"/>
    <mergeCell ref="A9:A14"/>
    <mergeCell ref="A17:A18"/>
    <mergeCell ref="B9:B14"/>
    <mergeCell ref="A33:B34"/>
    <mergeCell ref="A15:B16"/>
    <mergeCell ref="A22:B23"/>
    <mergeCell ref="A27:B29"/>
    <mergeCell ref="A31:B32"/>
    <mergeCell ref="A25:B26"/>
    <mergeCell ref="A44:B44"/>
    <mergeCell ref="A45:B45"/>
    <mergeCell ref="A46:F46"/>
    <mergeCell ref="A47:F47"/>
    <mergeCell ref="A48:F48"/>
    <mergeCell ref="A41:B41"/>
    <mergeCell ref="A42:F42"/>
    <mergeCell ref="A35:B36"/>
    <mergeCell ref="A37:B38"/>
    <mergeCell ref="A43:B43"/>
    <mergeCell ref="A21:B21"/>
    <mergeCell ref="A24:B24"/>
    <mergeCell ref="A30:B30"/>
    <mergeCell ref="A39:F39"/>
    <mergeCell ref="A40:B40"/>
    <mergeCell ref="A1:C1"/>
    <mergeCell ref="B2:E2"/>
    <mergeCell ref="A7:B7"/>
    <mergeCell ref="A8:F8"/>
    <mergeCell ref="A20:F20"/>
  </mergeCells>
  <phoneticPr fontId="34"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J15"/>
  <sheetViews>
    <sheetView workbookViewId="0">
      <selection activeCell="E9" sqref="E9"/>
    </sheetView>
  </sheetViews>
  <sheetFormatPr defaultColWidth="7.92578125" defaultRowHeight="11.6"/>
  <cols>
    <col min="1" max="1" width="6.92578125" style="4" customWidth="1"/>
    <col min="2" max="2" width="28.5703125" style="5" customWidth="1"/>
    <col min="3" max="3" width="42.42578125" style="5" customWidth="1"/>
    <col min="4" max="4" width="31.42578125" style="5" bestFit="1" customWidth="1"/>
    <col min="5" max="5" width="12.5703125" style="6" customWidth="1"/>
    <col min="6" max="6" width="5.5703125" style="5" bestFit="1" customWidth="1"/>
    <col min="7" max="7" width="7" style="7" customWidth="1"/>
    <col min="8" max="8" width="15.92578125" style="8" bestFit="1" customWidth="1"/>
    <col min="9" max="9" width="10.92578125" style="5" customWidth="1"/>
    <col min="10" max="16384" width="7.92578125" style="5"/>
  </cols>
  <sheetData>
    <row r="1" spans="1:10" s="1" customFormat="1">
      <c r="A1" s="9" t="s">
        <v>0</v>
      </c>
      <c r="B1" s="10" t="s">
        <v>1</v>
      </c>
      <c r="C1" s="10"/>
      <c r="D1" s="10"/>
      <c r="E1" s="172"/>
      <c r="F1" s="172"/>
      <c r="G1" s="172"/>
      <c r="H1" s="11"/>
    </row>
    <row r="2" spans="1:10" s="1" customFormat="1">
      <c r="A2" s="9" t="s">
        <v>2</v>
      </c>
      <c r="B2" s="10"/>
      <c r="C2" s="12" t="s">
        <v>3</v>
      </c>
      <c r="D2" s="10"/>
      <c r="E2" s="172"/>
      <c r="F2" s="172"/>
      <c r="G2" s="172"/>
      <c r="H2" s="11"/>
    </row>
    <row r="3" spans="1:10" s="1" customFormat="1">
      <c r="A3" s="9" t="s">
        <v>4</v>
      </c>
      <c r="B3" s="10"/>
      <c r="C3" s="10" t="s">
        <v>5</v>
      </c>
      <c r="D3" s="10"/>
      <c r="E3" s="172"/>
      <c r="F3" s="172"/>
      <c r="G3" s="172"/>
      <c r="H3" s="11"/>
    </row>
    <row r="4" spans="1:10" s="1" customFormat="1" ht="14.25" customHeight="1">
      <c r="A4" s="13" t="s">
        <v>6</v>
      </c>
      <c r="B4" s="14" t="s">
        <v>85</v>
      </c>
      <c r="C4" s="10"/>
      <c r="D4" s="10"/>
      <c r="E4" s="10"/>
      <c r="F4" s="10"/>
      <c r="G4" s="10"/>
      <c r="H4" s="15"/>
    </row>
    <row r="5" spans="1:10" s="2" customFormat="1" ht="21" customHeight="1">
      <c r="A5" s="16" t="s">
        <v>7</v>
      </c>
      <c r="B5" s="17" t="s">
        <v>8</v>
      </c>
      <c r="C5" s="17" t="s">
        <v>9</v>
      </c>
      <c r="D5" s="17" t="s">
        <v>10</v>
      </c>
      <c r="E5" s="18" t="s">
        <v>86</v>
      </c>
      <c r="F5" s="173" t="s">
        <v>87</v>
      </c>
      <c r="G5" s="174"/>
      <c r="H5" s="19" t="s">
        <v>88</v>
      </c>
      <c r="I5" s="40"/>
    </row>
    <row r="6" spans="1:10" s="3" customFormat="1" ht="21" customHeight="1">
      <c r="A6" s="20">
        <v>1.1000000000000001</v>
      </c>
      <c r="B6" s="21" t="s">
        <v>89</v>
      </c>
      <c r="C6" s="21"/>
      <c r="D6" s="21"/>
      <c r="E6" s="21"/>
      <c r="F6" s="21"/>
      <c r="G6" s="21"/>
      <c r="H6" s="22"/>
    </row>
    <row r="7" spans="1:10" s="4" customFormat="1" ht="26.15" customHeight="1">
      <c r="A7" s="23">
        <v>1</v>
      </c>
      <c r="B7" s="24" t="s">
        <v>11</v>
      </c>
      <c r="C7" s="25" t="s">
        <v>90</v>
      </c>
      <c r="D7" s="26"/>
      <c r="E7" s="27">
        <v>2580</v>
      </c>
      <c r="F7" s="28">
        <v>26</v>
      </c>
      <c r="G7" s="29" t="s">
        <v>91</v>
      </c>
      <c r="H7" s="30">
        <f t="shared" ref="H7:H12" si="0">E7*F7</f>
        <v>67080</v>
      </c>
    </row>
    <row r="8" spans="1:10" s="4" customFormat="1" ht="26.15" customHeight="1">
      <c r="A8" s="23">
        <v>2</v>
      </c>
      <c r="B8" s="26" t="s">
        <v>11</v>
      </c>
      <c r="C8" s="25" t="s">
        <v>92</v>
      </c>
      <c r="D8" s="26"/>
      <c r="E8" s="27">
        <v>2800</v>
      </c>
      <c r="F8" s="28">
        <v>9</v>
      </c>
      <c r="G8" s="29" t="s">
        <v>91</v>
      </c>
      <c r="H8" s="30">
        <f t="shared" si="0"/>
        <v>25200</v>
      </c>
    </row>
    <row r="9" spans="1:10" s="4" customFormat="1" ht="26.15" customHeight="1">
      <c r="A9" s="23">
        <v>3</v>
      </c>
      <c r="B9" s="24" t="s">
        <v>11</v>
      </c>
      <c r="C9" s="25" t="s">
        <v>93</v>
      </c>
      <c r="D9" s="26"/>
      <c r="E9" s="27">
        <v>3620</v>
      </c>
      <c r="F9" s="28">
        <v>1</v>
      </c>
      <c r="G9" s="29" t="s">
        <v>94</v>
      </c>
      <c r="H9" s="30">
        <f t="shared" si="0"/>
        <v>3620</v>
      </c>
    </row>
    <row r="10" spans="1:10" s="4" customFormat="1" ht="26.15" customHeight="1">
      <c r="A10" s="23">
        <v>4</v>
      </c>
      <c r="B10" s="24" t="s">
        <v>11</v>
      </c>
      <c r="C10" s="25" t="s">
        <v>95</v>
      </c>
      <c r="D10" s="26"/>
      <c r="E10" s="27">
        <v>3200</v>
      </c>
      <c r="F10" s="28">
        <v>1</v>
      </c>
      <c r="G10" s="29" t="s">
        <v>94</v>
      </c>
      <c r="H10" s="30">
        <f t="shared" si="0"/>
        <v>3200</v>
      </c>
    </row>
    <row r="11" spans="1:10" s="4" customFormat="1" ht="26.15" customHeight="1">
      <c r="A11" s="23">
        <v>5</v>
      </c>
      <c r="B11" s="24" t="s">
        <v>96</v>
      </c>
      <c r="C11" s="25" t="s">
        <v>97</v>
      </c>
      <c r="D11" s="26"/>
      <c r="E11" s="27">
        <v>2860</v>
      </c>
      <c r="F11" s="28">
        <v>1</v>
      </c>
      <c r="G11" s="31" t="s">
        <v>98</v>
      </c>
      <c r="H11" s="30">
        <f t="shared" si="0"/>
        <v>2860</v>
      </c>
    </row>
    <row r="12" spans="1:10" s="4" customFormat="1" ht="26.15" customHeight="1">
      <c r="A12" s="23">
        <v>6</v>
      </c>
      <c r="B12" s="26" t="s">
        <v>99</v>
      </c>
      <c r="C12" s="25" t="s">
        <v>100</v>
      </c>
      <c r="D12" s="26"/>
      <c r="E12" s="27">
        <v>2580</v>
      </c>
      <c r="F12" s="28">
        <v>6</v>
      </c>
      <c r="G12" s="29" t="s">
        <v>94</v>
      </c>
      <c r="H12" s="30">
        <f t="shared" si="0"/>
        <v>15480</v>
      </c>
    </row>
    <row r="13" spans="1:10" s="3" customFormat="1">
      <c r="A13" s="32"/>
      <c r="B13" s="175"/>
      <c r="C13" s="175"/>
      <c r="D13" s="175"/>
      <c r="E13" s="175"/>
      <c r="F13" s="175"/>
      <c r="G13" s="175"/>
      <c r="H13" s="33">
        <f>H7+H8+H9+H10+H11+H12</f>
        <v>117440</v>
      </c>
    </row>
    <row r="14" spans="1:10" s="4" customFormat="1" ht="15">
      <c r="A14" s="34"/>
      <c r="B14" s="35"/>
      <c r="C14" s="35"/>
      <c r="D14" s="35"/>
      <c r="E14" s="36"/>
      <c r="F14" s="35"/>
      <c r="G14" s="37"/>
      <c r="H14" s="38"/>
    </row>
    <row r="15" spans="1:10" s="3" customFormat="1" ht="26.25" customHeight="1">
      <c r="A15" s="170" t="s">
        <v>12</v>
      </c>
      <c r="B15" s="171"/>
      <c r="C15" s="171"/>
      <c r="D15" s="171"/>
      <c r="E15" s="171"/>
      <c r="F15" s="171"/>
      <c r="G15" s="171"/>
      <c r="H15" s="39">
        <v>117440</v>
      </c>
      <c r="I15" s="4"/>
      <c r="J15" s="4"/>
    </row>
  </sheetData>
  <mergeCells count="6">
    <mergeCell ref="A15:G15"/>
    <mergeCell ref="E1:G1"/>
    <mergeCell ref="E2:G2"/>
    <mergeCell ref="E3:G3"/>
    <mergeCell ref="F5:G5"/>
    <mergeCell ref="B13:G13"/>
  </mergeCells>
  <phoneticPr fontId="34" type="noConversion"/>
  <pageMargins left="0.7" right="0.7" top="0.75" bottom="0.75" header="0.3" footer="0.3"/>
  <pageSetup paperSize="0" orientation="portrait" horizontalDpi="0" verticalDpi="0" copies="0" r:id="rId1"/>
</worksheet>
</file>

<file path=docProps/app.xml><?xml version="1.0" encoding="utf-8"?>
<Properties xmlns="http://schemas.openxmlformats.org/officeDocument/2006/extended-properties" xmlns:vt="http://schemas.openxmlformats.org/officeDocument/2006/docPropsVTypes">
  <Template/>
  <TotalTime>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旅行社</vt:lpstr>
      <vt:lpstr>希尔顿</vt:lpstr>
      <vt:lpstr>Airfare</vt:lpstr>
      <vt:lpstr>旅行社!Print_Area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Dolores</dc:creator>
  <cp:lastModifiedBy>86139</cp:lastModifiedBy>
  <cp:revision>1</cp:revision>
  <cp:lastPrinted>2019-07-22T01:43:00Z</cp:lastPrinted>
  <dcterms:created xsi:type="dcterms:W3CDTF">1996-12-17T01:32:42Z</dcterms:created>
  <dcterms:modified xsi:type="dcterms:W3CDTF">2019-07-24T14:51:23Z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2052-10.1.0.7023</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