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/>
  <mc:AlternateContent xmlns:mc="http://schemas.openxmlformats.org/markup-compatibility/2006">
    <mc:Choice Requires="x15">
      <x15ac:absPath xmlns:x15ac="http://schemas.microsoft.com/office/spreadsheetml/2010/11/ac" url="C:\Users\78592\Desktop\"/>
    </mc:Choice>
  </mc:AlternateContent>
  <xr:revisionPtr revIDLastSave="0" documentId="8_{38112F47-CD21-4C51-A331-22FA2C0E63F1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报价" sheetId="19" r:id="rId1"/>
  </sheets>
  <calcPr calcId="19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5" i="19" l="1"/>
  <c r="J22" i="19"/>
  <c r="J16" i="19"/>
  <c r="J10" i="19" l="1"/>
  <c r="J9" i="19"/>
  <c r="J11" i="19"/>
  <c r="J5" i="19"/>
  <c r="J20" i="19"/>
  <c r="J13" i="19"/>
  <c r="J19" i="19"/>
  <c r="J6" i="19" l="1"/>
  <c r="J7" i="19"/>
  <c r="J8" i="19"/>
  <c r="J12" i="19"/>
  <c r="J14" i="19"/>
  <c r="J15" i="19"/>
  <c r="J17" i="19"/>
  <c r="J18" i="19"/>
  <c r="J21" i="19"/>
  <c r="J4" i="19" l="1"/>
  <c r="J23" i="19" l="1"/>
  <c r="J24" i="19" s="1"/>
</calcChain>
</file>

<file path=xl/sharedStrings.xml><?xml version="1.0" encoding="utf-8"?>
<sst xmlns="http://schemas.openxmlformats.org/spreadsheetml/2006/main" count="69" uniqueCount="56">
  <si>
    <t>数量</t>
  </si>
  <si>
    <t>单位</t>
  </si>
  <si>
    <t>天数/使用次数</t>
  </si>
  <si>
    <t>单价</t>
  </si>
  <si>
    <t>小计</t>
  </si>
  <si>
    <t>备注</t>
  </si>
  <si>
    <t>合计：</t>
  </si>
  <si>
    <t>项目</t>
    <phoneticPr fontId="12" type="noConversion"/>
  </si>
  <si>
    <t>内容</t>
    <phoneticPr fontId="12" type="noConversion"/>
  </si>
  <si>
    <t>元/场</t>
    <phoneticPr fontId="12" type="noConversion"/>
  </si>
  <si>
    <t>元/个</t>
    <phoneticPr fontId="12" type="noConversion"/>
  </si>
  <si>
    <t>现场支持人员</t>
    <phoneticPr fontId="12" type="noConversion"/>
  </si>
  <si>
    <t>人/天</t>
    <phoneticPr fontId="12" type="noConversion"/>
  </si>
  <si>
    <t>制作物</t>
    <phoneticPr fontId="12" type="noConversion"/>
  </si>
  <si>
    <t>人员</t>
    <phoneticPr fontId="12" type="noConversion"/>
  </si>
  <si>
    <t>小计</t>
    <phoneticPr fontId="12" type="noConversion"/>
  </si>
  <si>
    <t>10%服务费</t>
    <phoneticPr fontId="12" type="noConversion"/>
  </si>
  <si>
    <t>6%增值税金</t>
    <phoneticPr fontId="12" type="noConversion"/>
  </si>
  <si>
    <t>增值税专用发票</t>
    <phoneticPr fontId="12" type="noConversion"/>
  </si>
  <si>
    <t>议程单页</t>
    <phoneticPr fontId="12" type="noConversion"/>
  </si>
  <si>
    <t>含答谢会设计物料</t>
    <phoneticPr fontId="12" type="noConversion"/>
  </si>
  <si>
    <t>手卡</t>
    <phoneticPr fontId="12" type="noConversion"/>
  </si>
  <si>
    <t>椅背贴</t>
    <phoneticPr fontId="12" type="noConversion"/>
  </si>
  <si>
    <t>PPT美化</t>
    <phoneticPr fontId="12" type="noConversion"/>
  </si>
  <si>
    <t>速记</t>
    <phoneticPr fontId="12" type="noConversion"/>
  </si>
  <si>
    <t>摄影师</t>
    <phoneticPr fontId="12" type="noConversion"/>
  </si>
  <si>
    <t>特种纸彩色印刷</t>
    <phoneticPr fontId="12" type="noConversion"/>
  </si>
  <si>
    <t>300g白卡纸</t>
    <phoneticPr fontId="12" type="noConversion"/>
  </si>
  <si>
    <t>2套，可转移背胶</t>
    <phoneticPr fontId="12" type="noConversion"/>
  </si>
  <si>
    <t>一名摄影师 一名修图师 会后出图</t>
    <phoneticPr fontId="12" type="noConversion"/>
  </si>
  <si>
    <t>含市内交通</t>
    <phoneticPr fontId="12" type="noConversion"/>
  </si>
  <si>
    <t>摄像师</t>
    <phoneticPr fontId="12" type="noConversion"/>
  </si>
  <si>
    <t>元/页</t>
    <phoneticPr fontId="12" type="noConversion"/>
  </si>
  <si>
    <t>按照标准进行美化</t>
    <phoneticPr fontId="12" type="noConversion"/>
  </si>
  <si>
    <t>元/条</t>
    <phoneticPr fontId="12" type="noConversion"/>
  </si>
  <si>
    <t>一名摄像师</t>
    <phoneticPr fontId="12" type="noConversion"/>
  </si>
  <si>
    <t>会议视频</t>
    <phoneticPr fontId="12" type="noConversion"/>
  </si>
  <si>
    <t>按照标准进行美化，加急</t>
    <phoneticPr fontId="12" type="noConversion"/>
  </si>
  <si>
    <t>60秒快剪视频</t>
    <phoneticPr fontId="12" type="noConversion"/>
  </si>
  <si>
    <t>物料</t>
    <phoneticPr fontId="12" type="noConversion"/>
  </si>
  <si>
    <t>现场装饰物等采购及制作</t>
    <phoneticPr fontId="12" type="noConversion"/>
  </si>
  <si>
    <t>元/平</t>
    <phoneticPr fontId="12" type="noConversion"/>
  </si>
  <si>
    <t xml:space="preserve">PVC板，背面定点背胶，含进场撤场人工和往返运费 </t>
    <phoneticPr fontId="12" type="noConversion"/>
  </si>
  <si>
    <t>指示牌</t>
    <phoneticPr fontId="12" type="noConversion"/>
  </si>
  <si>
    <t>KT板</t>
    <phoneticPr fontId="12" type="noConversion"/>
  </si>
  <si>
    <t>指示牌内页</t>
    <phoneticPr fontId="12" type="noConversion"/>
  </si>
  <si>
    <t>提醒板</t>
    <phoneticPr fontId="12" type="noConversion"/>
  </si>
  <si>
    <t>铜版纸打印</t>
    <phoneticPr fontId="12" type="noConversion"/>
  </si>
  <si>
    <t>铁艺落地式展示牌</t>
    <phoneticPr fontId="12" type="noConversion"/>
  </si>
  <si>
    <t>后面背板</t>
    <phoneticPr fontId="12" type="noConversion"/>
  </si>
  <si>
    <t>前面背板</t>
    <phoneticPr fontId="12" type="noConversion"/>
  </si>
  <si>
    <t>项目结算表</t>
    <phoneticPr fontId="12" type="noConversion"/>
  </si>
  <si>
    <t>用餐</t>
    <phoneticPr fontId="12" type="noConversion"/>
  </si>
  <si>
    <t>简餐</t>
    <phoneticPr fontId="12" type="noConversion"/>
  </si>
  <si>
    <t>元/人</t>
    <phoneticPr fontId="12" type="noConversion"/>
  </si>
  <si>
    <t>中午简餐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</si>
</sst>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0_);[Red]\(0\)"/>
  </numFmts>
  <fonts count="13">
    <font>
      <sz val="11"/>
      <color theme="1"/>
      <name val="宋体"/>
      <charset val="134"/>
      <scheme val="minor"/>
    </font>
    <font>
      <sz val="10"/>
      <name val="微软雅黑"/>
      <family val="2"/>
      <charset val="134"/>
    </font>
    <font>
      <sz val="20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2"/>
      <name val="微软雅黑"/>
      <family val="2"/>
      <charset val="134"/>
    </font>
    <font>
      <b/>
      <sz val="20"/>
      <name val="微软雅黑"/>
      <family val="2"/>
      <charset val="134"/>
    </font>
    <font>
      <b/>
      <sz val="10"/>
      <name val="微软雅黑"/>
      <family val="2"/>
      <charset val="134"/>
    </font>
    <font>
      <sz val="11"/>
      <name val="ＭＳ Ｐゴシック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9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horizontal="justify" vertical="justify" textRotation="127" wrapText="1"/>
      <protection hidden="1"/>
    </xf>
    <xf numFmtId="0" fontId="7" fillId="0" borderId="0">
      <alignment horizontal="justify" vertical="justify" textRotation="127" wrapText="1"/>
      <protection hidden="1"/>
    </xf>
    <xf numFmtId="0" fontId="9" fillId="0" borderId="0"/>
    <xf numFmtId="0" fontId="11" fillId="0" borderId="0"/>
    <xf numFmtId="0" fontId="10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40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40" fontId="1" fillId="2" borderId="2" xfId="0" applyNumberFormat="1" applyFont="1" applyFill="1" applyBorder="1" applyAlignment="1">
      <alignment horizontal="left" vertical="center"/>
    </xf>
    <xf numFmtId="43" fontId="1" fillId="2" borderId="2" xfId="0" applyNumberFormat="1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 wrapText="1"/>
    </xf>
    <xf numFmtId="176" fontId="1" fillId="2" borderId="2" xfId="0" applyNumberFormat="1" applyFont="1" applyFill="1" applyBorder="1" applyAlignment="1">
      <alignment horizontal="left" vertical="center" wrapText="1"/>
    </xf>
    <xf numFmtId="43" fontId="4" fillId="2" borderId="2" xfId="0" applyNumberFormat="1" applyFont="1" applyFill="1" applyBorder="1" applyAlignment="1">
      <alignment vertical="center"/>
    </xf>
    <xf numFmtId="0" fontId="1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58" fontId="1" fillId="2" borderId="3" xfId="0" applyNumberFormat="1" applyFont="1" applyFill="1" applyBorder="1" applyAlignment="1">
      <alignment horizontal="center" vertical="center" wrapText="1"/>
    </xf>
    <xf numFmtId="58" fontId="1" fillId="2" borderId="4" xfId="0" applyNumberFormat="1" applyFont="1" applyFill="1" applyBorder="1" applyAlignment="1">
      <alignment horizontal="center" vertical="center" wrapText="1"/>
    </xf>
    <xf numFmtId="58" fontId="1" fillId="2" borderId="5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16" xfId="0" applyFont="1" applyFill="1" applyBorder="1" applyAlignment="1">
      <alignment horizontal="left" vertical="center" wrapText="1"/>
    </xf>
  </cellXfs>
  <cellStyles count="9">
    <cellStyle name="0,0_x000d__x000a_NA_x000d__x000a_" xfId="3" xr:uid="{00000000-0005-0000-0000-000000000000}"/>
    <cellStyle name="Normal_Sheet1" xfId="6" xr:uid="{00000000-0005-0000-0000-000001000000}"/>
    <cellStyle name="常规" xfId="0" builtinId="0"/>
    <cellStyle name="常规 2 2_LEXUS日本考察请款书15.11.4_1" xfId="7" xr:uid="{00000000-0005-0000-0000-000003000000}"/>
    <cellStyle name="常规 2 3" xfId="5" xr:uid="{00000000-0005-0000-0000-000004000000}"/>
    <cellStyle name="常规 2 5" xfId="2" xr:uid="{00000000-0005-0000-0000-000005000000}"/>
    <cellStyle name="常规 2_LEXUS日本考察报价15.9.29" xfId="4" xr:uid="{00000000-0005-0000-0000-000006000000}"/>
    <cellStyle name="常规 6" xfId="1" xr:uid="{00000000-0005-0000-0000-000007000000}"/>
    <cellStyle name="千位分隔 2" xfId="8" xr:uid="{00000000-0005-0000-0000-000008000000}"/>
  </cellStyles>
  <dxfs count="0"/>
  <tableStyles count="0" defaultTableStyle="TableStyleMedium2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5"/>
  <sheetViews>
    <sheetView tabSelected="1" workbookViewId="0">
      <selection activeCell="K14" sqref="K14"/>
    </sheetView>
  </sheetViews>
  <sheetFormatPr defaultColWidth="10.6640625" defaultRowHeight="15"/>
  <cols>
    <col min="1" max="1" width="1.109375" style="1" customWidth="1"/>
    <col min="2" max="2" width="11.44140625" style="17" customWidth="1"/>
    <col min="3" max="3" width="11.6640625" style="1" customWidth="1"/>
    <col min="4" max="4" width="4.88671875" style="1" customWidth="1"/>
    <col min="5" max="5" width="5.109375" style="1" hidden="1" customWidth="1"/>
    <col min="6" max="6" width="5.77734375" style="1" customWidth="1"/>
    <col min="7" max="7" width="8.109375" style="3" customWidth="1"/>
    <col min="8" max="8" width="8.6640625" style="3" customWidth="1"/>
    <col min="9" max="9" width="11.6640625" style="6" customWidth="1"/>
    <col min="10" max="10" width="17" style="7" customWidth="1"/>
    <col min="11" max="11" width="53.6640625" style="1" customWidth="1"/>
    <col min="12" max="12" width="12.109375" style="1" customWidth="1"/>
    <col min="13" max="250" width="8.109375" style="1" customWidth="1"/>
    <col min="251" max="251" width="3.77734375" style="1" customWidth="1"/>
    <col min="252" max="252" width="12.109375" style="1" customWidth="1"/>
    <col min="253" max="253" width="14.33203125" style="1" customWidth="1"/>
    <col min="254" max="16384" width="10.6640625" style="1"/>
  </cols>
  <sheetData>
    <row r="1" spans="2:11" ht="15.6" thickBot="1"/>
    <row r="2" spans="2:11" s="2" customFormat="1" ht="59.25" customHeight="1">
      <c r="B2" s="32" t="s">
        <v>51</v>
      </c>
      <c r="C2" s="32"/>
      <c r="D2" s="32"/>
      <c r="E2" s="32"/>
      <c r="F2" s="33"/>
      <c r="G2" s="32"/>
      <c r="H2" s="32"/>
      <c r="I2" s="34"/>
      <c r="J2" s="32"/>
      <c r="K2" s="32"/>
    </row>
    <row r="3" spans="2:11" s="3" customFormat="1" ht="31.05" customHeight="1">
      <c r="B3" s="28" t="s">
        <v>7</v>
      </c>
      <c r="C3" s="35" t="s">
        <v>8</v>
      </c>
      <c r="D3" s="35"/>
      <c r="E3" s="35"/>
      <c r="F3" s="9" t="s">
        <v>0</v>
      </c>
      <c r="G3" s="9" t="s">
        <v>1</v>
      </c>
      <c r="H3" s="12" t="s">
        <v>2</v>
      </c>
      <c r="I3" s="10" t="s">
        <v>3</v>
      </c>
      <c r="J3" s="11" t="s">
        <v>4</v>
      </c>
      <c r="K3" s="9" t="s">
        <v>5</v>
      </c>
    </row>
    <row r="4" spans="2:11" s="3" customFormat="1" ht="22.2" customHeight="1">
      <c r="B4" s="37" t="s">
        <v>13</v>
      </c>
      <c r="C4" s="36" t="s">
        <v>50</v>
      </c>
      <c r="D4" s="36"/>
      <c r="E4" s="36"/>
      <c r="F4" s="13">
        <v>18</v>
      </c>
      <c r="G4" s="9" t="s">
        <v>41</v>
      </c>
      <c r="H4" s="12">
        <v>1</v>
      </c>
      <c r="I4" s="10">
        <v>130</v>
      </c>
      <c r="J4" s="11">
        <f t="shared" ref="J4:J21" si="0">F4*H4*I4</f>
        <v>2340</v>
      </c>
      <c r="K4" s="12" t="s">
        <v>42</v>
      </c>
    </row>
    <row r="5" spans="2:11" s="3" customFormat="1" ht="22.2" customHeight="1">
      <c r="B5" s="38"/>
      <c r="C5" s="36" t="s">
        <v>49</v>
      </c>
      <c r="D5" s="36"/>
      <c r="E5" s="36"/>
      <c r="F5" s="13">
        <v>25</v>
      </c>
      <c r="G5" s="28" t="s">
        <v>41</v>
      </c>
      <c r="H5" s="27">
        <v>1</v>
      </c>
      <c r="I5" s="10">
        <v>130</v>
      </c>
      <c r="J5" s="11">
        <f t="shared" ref="J5" si="1">F5*H5*I5</f>
        <v>3250</v>
      </c>
      <c r="K5" s="27" t="s">
        <v>42</v>
      </c>
    </row>
    <row r="6" spans="2:11" s="3" customFormat="1" ht="22.2" customHeight="1">
      <c r="B6" s="38"/>
      <c r="C6" s="36" t="s">
        <v>21</v>
      </c>
      <c r="D6" s="36"/>
      <c r="E6" s="36"/>
      <c r="F6" s="13">
        <v>150</v>
      </c>
      <c r="G6" s="22" t="s">
        <v>10</v>
      </c>
      <c r="H6" s="23">
        <v>1</v>
      </c>
      <c r="I6" s="10">
        <v>3</v>
      </c>
      <c r="J6" s="11">
        <f t="shared" si="0"/>
        <v>450</v>
      </c>
      <c r="K6" s="23" t="s">
        <v>27</v>
      </c>
    </row>
    <row r="7" spans="2:11" s="3" customFormat="1" ht="22.2" customHeight="1">
      <c r="B7" s="38"/>
      <c r="C7" s="36" t="s">
        <v>22</v>
      </c>
      <c r="D7" s="36"/>
      <c r="E7" s="36"/>
      <c r="F7" s="22">
        <v>60</v>
      </c>
      <c r="G7" s="22" t="s">
        <v>10</v>
      </c>
      <c r="H7" s="23">
        <v>1</v>
      </c>
      <c r="I7" s="10">
        <v>5</v>
      </c>
      <c r="J7" s="11">
        <f t="shared" si="0"/>
        <v>300</v>
      </c>
      <c r="K7" s="22" t="s">
        <v>28</v>
      </c>
    </row>
    <row r="8" spans="2:11" s="3" customFormat="1" ht="20.55" customHeight="1">
      <c r="B8" s="38"/>
      <c r="C8" s="36" t="s">
        <v>19</v>
      </c>
      <c r="D8" s="36"/>
      <c r="E8" s="36"/>
      <c r="F8" s="15">
        <v>50</v>
      </c>
      <c r="G8" s="20" t="s">
        <v>10</v>
      </c>
      <c r="H8" s="16">
        <v>1</v>
      </c>
      <c r="I8" s="10">
        <v>10</v>
      </c>
      <c r="J8" s="11">
        <f t="shared" si="0"/>
        <v>500</v>
      </c>
      <c r="K8" s="15" t="s">
        <v>26</v>
      </c>
    </row>
    <row r="9" spans="2:11" s="3" customFormat="1" ht="20.55" customHeight="1">
      <c r="B9" s="38"/>
      <c r="C9" s="36" t="s">
        <v>44</v>
      </c>
      <c r="D9" s="36"/>
      <c r="E9" s="36"/>
      <c r="F9" s="28">
        <v>1</v>
      </c>
      <c r="G9" s="28" t="s">
        <v>10</v>
      </c>
      <c r="H9" s="27">
        <v>1</v>
      </c>
      <c r="I9" s="10">
        <v>35</v>
      </c>
      <c r="J9" s="11">
        <f t="shared" si="0"/>
        <v>35</v>
      </c>
      <c r="K9" s="28" t="s">
        <v>45</v>
      </c>
    </row>
    <row r="10" spans="2:11" s="3" customFormat="1" ht="20.55" customHeight="1">
      <c r="B10" s="38"/>
      <c r="C10" s="36" t="s">
        <v>46</v>
      </c>
      <c r="D10" s="36"/>
      <c r="E10" s="36"/>
      <c r="F10" s="28">
        <v>1</v>
      </c>
      <c r="G10" s="28" t="s">
        <v>10</v>
      </c>
      <c r="H10" s="27">
        <v>1</v>
      </c>
      <c r="I10" s="10">
        <v>20</v>
      </c>
      <c r="J10" s="11">
        <f t="shared" si="0"/>
        <v>20</v>
      </c>
      <c r="K10" s="28" t="s">
        <v>47</v>
      </c>
    </row>
    <row r="11" spans="2:11" s="3" customFormat="1" ht="20.55" customHeight="1">
      <c r="B11" s="38"/>
      <c r="C11" s="36" t="s">
        <v>43</v>
      </c>
      <c r="D11" s="36"/>
      <c r="E11" s="36"/>
      <c r="F11" s="28">
        <v>1</v>
      </c>
      <c r="G11" s="28" t="s">
        <v>10</v>
      </c>
      <c r="H11" s="27">
        <v>1</v>
      </c>
      <c r="I11" s="10">
        <v>148</v>
      </c>
      <c r="J11" s="11">
        <f t="shared" si="0"/>
        <v>148</v>
      </c>
      <c r="K11" s="28" t="s">
        <v>48</v>
      </c>
    </row>
    <row r="12" spans="2:11" s="3" customFormat="1" ht="20.55" customHeight="1">
      <c r="B12" s="38"/>
      <c r="C12" s="54" t="s">
        <v>23</v>
      </c>
      <c r="D12" s="55"/>
      <c r="E12" s="56"/>
      <c r="F12" s="20">
        <v>10</v>
      </c>
      <c r="G12" s="20" t="s">
        <v>32</v>
      </c>
      <c r="H12" s="21">
        <v>1</v>
      </c>
      <c r="I12" s="10">
        <v>240</v>
      </c>
      <c r="J12" s="11">
        <f t="shared" si="0"/>
        <v>2400</v>
      </c>
      <c r="K12" s="20" t="s">
        <v>33</v>
      </c>
    </row>
    <row r="13" spans="2:11" s="3" customFormat="1" ht="20.55" customHeight="1">
      <c r="B13" s="38"/>
      <c r="C13" s="60"/>
      <c r="D13" s="61"/>
      <c r="E13" s="62"/>
      <c r="F13" s="28">
        <v>20</v>
      </c>
      <c r="G13" s="28" t="s">
        <v>32</v>
      </c>
      <c r="H13" s="27">
        <v>1</v>
      </c>
      <c r="I13" s="10">
        <v>280</v>
      </c>
      <c r="J13" s="11">
        <f t="shared" si="0"/>
        <v>5600</v>
      </c>
      <c r="K13" s="28" t="s">
        <v>37</v>
      </c>
    </row>
    <row r="14" spans="2:11" s="3" customFormat="1" ht="22.2" customHeight="1">
      <c r="B14" s="38"/>
      <c r="C14" s="57"/>
      <c r="D14" s="58"/>
      <c r="E14" s="59"/>
      <c r="F14" s="13">
        <v>1</v>
      </c>
      <c r="G14" s="19" t="s">
        <v>10</v>
      </c>
      <c r="H14" s="18">
        <v>1</v>
      </c>
      <c r="I14" s="10">
        <v>3000</v>
      </c>
      <c r="J14" s="11">
        <f t="shared" si="0"/>
        <v>3000</v>
      </c>
      <c r="K14" s="18" t="s">
        <v>20</v>
      </c>
    </row>
    <row r="15" spans="2:11" s="3" customFormat="1" ht="22.2" customHeight="1">
      <c r="B15" s="38"/>
      <c r="C15" s="36" t="s">
        <v>39</v>
      </c>
      <c r="D15" s="36"/>
      <c r="E15" s="36"/>
      <c r="F15" s="13">
        <v>1</v>
      </c>
      <c r="G15" s="9" t="s">
        <v>9</v>
      </c>
      <c r="H15" s="12">
        <v>1</v>
      </c>
      <c r="I15" s="10">
        <v>22000</v>
      </c>
      <c r="J15" s="11">
        <f t="shared" si="0"/>
        <v>22000</v>
      </c>
      <c r="K15" s="12" t="s">
        <v>40</v>
      </c>
    </row>
    <row r="16" spans="2:11" s="3" customFormat="1" ht="22.2" customHeight="1">
      <c r="B16" s="31" t="s">
        <v>52</v>
      </c>
      <c r="C16" s="40" t="s">
        <v>53</v>
      </c>
      <c r="D16" s="41"/>
      <c r="E16" s="30"/>
      <c r="F16" s="13">
        <v>25</v>
      </c>
      <c r="G16" s="29" t="s">
        <v>54</v>
      </c>
      <c r="H16" s="30">
        <v>1</v>
      </c>
      <c r="I16" s="10">
        <v>44</v>
      </c>
      <c r="J16" s="11">
        <f t="shared" ref="J16" si="2">F16*H16*I16</f>
        <v>1100</v>
      </c>
      <c r="K16" s="30" t="s">
        <v>55</v>
      </c>
    </row>
    <row r="17" spans="2:11" s="3" customFormat="1" ht="22.2" customHeight="1">
      <c r="B17" s="37" t="s">
        <v>14</v>
      </c>
      <c r="C17" s="36" t="s">
        <v>24</v>
      </c>
      <c r="D17" s="36"/>
      <c r="E17" s="36"/>
      <c r="F17" s="13">
        <v>1</v>
      </c>
      <c r="G17" s="9" t="s">
        <v>9</v>
      </c>
      <c r="H17" s="22">
        <v>1</v>
      </c>
      <c r="I17" s="10">
        <v>1800</v>
      </c>
      <c r="J17" s="11">
        <f t="shared" si="0"/>
        <v>1800</v>
      </c>
      <c r="K17" s="24" t="s">
        <v>30</v>
      </c>
    </row>
    <row r="18" spans="2:11" s="3" customFormat="1" ht="22.2" customHeight="1">
      <c r="B18" s="38"/>
      <c r="C18" s="36" t="s">
        <v>25</v>
      </c>
      <c r="D18" s="36"/>
      <c r="E18" s="36"/>
      <c r="F18" s="13">
        <v>1</v>
      </c>
      <c r="G18" s="22" t="s">
        <v>9</v>
      </c>
      <c r="H18" s="22">
        <v>1</v>
      </c>
      <c r="I18" s="10">
        <v>2400</v>
      </c>
      <c r="J18" s="11">
        <f t="shared" si="0"/>
        <v>2400</v>
      </c>
      <c r="K18" s="23" t="s">
        <v>29</v>
      </c>
    </row>
    <row r="19" spans="2:11" s="3" customFormat="1" ht="22.2" customHeight="1">
      <c r="B19" s="38"/>
      <c r="C19" s="36" t="s">
        <v>31</v>
      </c>
      <c r="D19" s="36"/>
      <c r="E19" s="36"/>
      <c r="F19" s="13">
        <v>2</v>
      </c>
      <c r="G19" s="26" t="s">
        <v>9</v>
      </c>
      <c r="H19" s="26">
        <v>1</v>
      </c>
      <c r="I19" s="10">
        <v>1800</v>
      </c>
      <c r="J19" s="11">
        <f t="shared" si="0"/>
        <v>3600</v>
      </c>
      <c r="K19" s="25" t="s">
        <v>35</v>
      </c>
    </row>
    <row r="20" spans="2:11" s="3" customFormat="1" ht="22.2" customHeight="1">
      <c r="B20" s="38"/>
      <c r="C20" s="36" t="s">
        <v>36</v>
      </c>
      <c r="D20" s="36"/>
      <c r="E20" s="36"/>
      <c r="F20" s="13">
        <v>1</v>
      </c>
      <c r="G20" s="28" t="s">
        <v>34</v>
      </c>
      <c r="H20" s="28">
        <v>1</v>
      </c>
      <c r="I20" s="10">
        <v>1800</v>
      </c>
      <c r="J20" s="11">
        <f t="shared" si="0"/>
        <v>1800</v>
      </c>
      <c r="K20" s="27" t="s">
        <v>38</v>
      </c>
    </row>
    <row r="21" spans="2:11" s="3" customFormat="1" ht="22.2" customHeight="1">
      <c r="B21" s="39"/>
      <c r="C21" s="36" t="s">
        <v>11</v>
      </c>
      <c r="D21" s="36"/>
      <c r="E21" s="36"/>
      <c r="F21" s="13">
        <v>2</v>
      </c>
      <c r="G21" s="9" t="s">
        <v>12</v>
      </c>
      <c r="H21" s="12">
        <v>1</v>
      </c>
      <c r="I21" s="10">
        <v>600</v>
      </c>
      <c r="J21" s="11">
        <f t="shared" si="0"/>
        <v>1200</v>
      </c>
      <c r="K21" s="12" t="s">
        <v>30</v>
      </c>
    </row>
    <row r="22" spans="2:11" s="3" customFormat="1" ht="22.2" customHeight="1">
      <c r="B22" s="45" t="s">
        <v>15</v>
      </c>
      <c r="C22" s="46"/>
      <c r="D22" s="46"/>
      <c r="E22" s="46"/>
      <c r="F22" s="46"/>
      <c r="G22" s="46"/>
      <c r="H22" s="46"/>
      <c r="I22" s="47"/>
      <c r="J22" s="11">
        <f>SUM(J4:J21)</f>
        <v>51943</v>
      </c>
      <c r="K22" s="12"/>
    </row>
    <row r="23" spans="2:11" s="4" customFormat="1" ht="22.2" customHeight="1">
      <c r="B23" s="48" t="s">
        <v>16</v>
      </c>
      <c r="C23" s="49"/>
      <c r="D23" s="49"/>
      <c r="E23" s="49"/>
      <c r="F23" s="49"/>
      <c r="G23" s="49"/>
      <c r="H23" s="49"/>
      <c r="I23" s="50"/>
      <c r="J23" s="11">
        <f>J22*0.1</f>
        <v>5194.3</v>
      </c>
      <c r="K23" s="12"/>
    </row>
    <row r="24" spans="2:11" s="4" customFormat="1" ht="22.2" customHeight="1">
      <c r="B24" s="51" t="s">
        <v>17</v>
      </c>
      <c r="C24" s="52"/>
      <c r="D24" s="52"/>
      <c r="E24" s="52"/>
      <c r="F24" s="52"/>
      <c r="G24" s="52"/>
      <c r="H24" s="52"/>
      <c r="I24" s="53"/>
      <c r="J24" s="11">
        <f>(J22+J23)*0.06</f>
        <v>3428.2379999999998</v>
      </c>
      <c r="K24" s="12" t="s">
        <v>18</v>
      </c>
    </row>
    <row r="25" spans="2:11" s="5" customFormat="1" ht="22.2" customHeight="1">
      <c r="B25" s="42" t="s">
        <v>6</v>
      </c>
      <c r="C25" s="43"/>
      <c r="D25" s="43"/>
      <c r="E25" s="43"/>
      <c r="F25" s="43"/>
      <c r="G25" s="43"/>
      <c r="H25" s="43"/>
      <c r="I25" s="44"/>
      <c r="J25" s="14">
        <f>SUM(J22:J24)</f>
        <v>60565.538</v>
      </c>
      <c r="K25" s="8"/>
    </row>
  </sheetData>
  <mergeCells count="24">
    <mergeCell ref="B25:I25"/>
    <mergeCell ref="C4:E4"/>
    <mergeCell ref="C17:E17"/>
    <mergeCell ref="C15:E15"/>
    <mergeCell ref="C21:E21"/>
    <mergeCell ref="B22:I22"/>
    <mergeCell ref="C7:E7"/>
    <mergeCell ref="B23:I23"/>
    <mergeCell ref="B24:I24"/>
    <mergeCell ref="B4:B15"/>
    <mergeCell ref="C19:E19"/>
    <mergeCell ref="C20:E20"/>
    <mergeCell ref="C12:E14"/>
    <mergeCell ref="B2:K2"/>
    <mergeCell ref="C3:E3"/>
    <mergeCell ref="C8:E8"/>
    <mergeCell ref="C6:E6"/>
    <mergeCell ref="B17:B21"/>
    <mergeCell ref="C18:E18"/>
    <mergeCell ref="C5:E5"/>
    <mergeCell ref="C11:E11"/>
    <mergeCell ref="C9:E9"/>
    <mergeCell ref="C10:E10"/>
    <mergeCell ref="C16:D16"/>
  </mergeCells>
  <phoneticPr fontId="1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78592</cp:lastModifiedBy>
  <cp:lastPrinted>2019-09-19T02:30:00Z</cp:lastPrinted>
  <dcterms:created xsi:type="dcterms:W3CDTF">2006-09-13T11:21:00Z</dcterms:created>
  <dcterms:modified xsi:type="dcterms:W3CDTF">2021-04-21T06:17:15Z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