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'结算-地接社'!$A$1:$G$39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<sst xmlns="http://schemas.openxmlformats.org/spreadsheetml/2006/main" count="68" uniqueCount="61">
  <si>
    <t>先声药业会务服务报价表</t>
  </si>
  <si>
    <t>项目名称：7.1重庆杨逸雪PUR2306082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</si>
  <si>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</si>
  <si>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</si>
  <si>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活动时间：2023年7月1日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</si>
  <si>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</si>
  <si>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</si>
  <si>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活动地点：重庆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</si>
  <si>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</si>
  <si>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</si>
  <si>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拟参加人数：50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</si>
  <si>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</si>
  <si>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</si>
  <si>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</si>
  <si>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</si>
  <si>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</si>
  <si>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</si>
  <si>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</si>
  <si>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</si>
  <si>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</si>
  <si>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</si>
  <si>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</si>
  <si>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</si>
  <si>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</si>
  <si>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</si>
  <si>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机场接送</t>
  </si>
  <si>
    <t>5座车（帕萨特、凯美瑞或同级；3年内新车）（40公里内），以实际费用为准</t>
  </si>
  <si>
    <t>框架内</t>
  </si>
  <si>
    <t>高铁站接送</t>
  </si>
  <si>
    <t>5座车（帕萨特、凯美瑞或同级；3年内新车）（20公里内），以实际费用为准</t>
  </si>
  <si>
    <t>45座大巴</t>
  </si>
  <si>
    <t>8小时、100km内（超公里费：10元/km，超时费：120元/小时），以实际费用为准</t>
  </si>
  <si>
    <t>6月30日晚餐</t>
  </si>
  <si>
    <t>4桌，以实际费用为准</t>
  </si>
  <si>
    <t>7月1日午餐</t>
  </si>
  <si>
    <t>5桌，以实际费用为准</t>
  </si>
  <si>
    <t>快递费</t>
  </si>
  <si>
    <t>预估快递费，以实际为准</t>
  </si>
  <si>
    <t>陪同人员</t>
  </si>
  <si>
    <t>跟会服务人员</t>
  </si>
  <si>
    <t>含餐补及交通补贴（6月30日机场接机1人、6月30日高铁接站1人）2人1天（8小时）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</si>
  <si>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</si>
  <si>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</si>
  <si>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接机牌</t>
  </si>
  <si>
    <t>40cm*60cm，KT板，以实际费用为准</t>
  </si>
  <si>
    <t>门型展架1</t>
  </si>
  <si>
    <t>1.2m*2m，以实际费用为准</t>
  </si>
  <si>
    <t>讲台花</t>
  </si>
  <si>
    <t>直径60cm，以实际费用为准</t>
  </si>
  <si>
    <t>讲台贴-全包</t>
  </si>
  <si>
    <t>正面100cm*70cm*123cm，以实际费用为准</t>
  </si>
  <si>
    <t>DA</t>
  </si>
  <si>
    <t>铜版纸3折页，以实际费用为准</t>
  </si>
  <si>
    <t>品牌提示物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</si>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</sst>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38" applyNumberFormat="0" applyAlignment="0" applyProtection="0">
      <alignment vertical="center"/>
    </xf>
    <xf numFmtId="0" fontId="25" fillId="19" borderId="34" applyNumberFormat="0" applyAlignment="0" applyProtection="0">
      <alignment vertical="center"/>
    </xf>
    <xf numFmtId="0" fontId="26" fillId="20" borderId="3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 wrapText="1"/>
    </xf>
    <xf numFmtId="58" fontId="8" fillId="2" borderId="16" xfId="0" applyNumberFormat="1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/>
    </xf>
    <xf numFmtId="9" fontId="2" fillId="2" borderId="29" xfId="0" applyNumberFormat="1" applyFont="1" applyFill="1" applyBorder="1" applyAlignment="1">
      <alignment horizontal="center" vertical="center"/>
    </xf>
    <xf numFmtId="9" fontId="2" fillId="2" borderId="30" xfId="0" applyNumberFormat="1" applyFont="1" applyFill="1" applyBorder="1" applyAlignment="1">
      <alignment horizontal="center" vertical="center"/>
    </xf>
    <xf numFmtId="9" fontId="2" fillId="2" borderId="31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10" fontId="2" fillId="2" borderId="29" xfId="0" applyNumberFormat="1" applyFont="1" applyFill="1" applyBorder="1" applyAlignment="1">
      <alignment horizontal="center" vertical="center"/>
    </xf>
    <xf numFmtId="10" fontId="2" fillId="2" borderId="30" xfId="0" applyNumberFormat="1" applyFont="1" applyFill="1" applyBorder="1" applyAlignment="1">
      <alignment horizontal="center" vertical="center"/>
    </xf>
    <xf numFmtId="10" fontId="2" fillId="2" borderId="31" xfId="0" applyNumberFormat="1" applyFont="1" applyFill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9" borderId="33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39"/>
  <sheetViews>
    <sheetView tabSelected="1" zoomScale="85" zoomScaleNormal="85" topLeftCell="A19" workbookViewId="0">
      <selection activeCell="A1" sqref="A1:H37"/>
    </sheetView>
  </sheetViews>
  <sheetFormatPr defaultColWidth="9" defaultRowHeight="12.5"/>
  <cols>
    <col min="1" max="1" width="7.25" style="3" customWidth="1"/>
    <col min="2" max="2" width="9.875" style="3" customWidth="1"/>
    <col min="3" max="3" width="56.375" style="4" customWidth="1"/>
    <col min="4" max="4" width="11.075" style="5" customWidth="1"/>
    <col min="5" max="5" width="9.11666666666667" style="5" customWidth="1"/>
    <col min="6" max="6" width="10.5833333333333" style="5" customWidth="1"/>
    <col min="7" max="7" width="11.07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2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12" spans="1:7">
      <c r="A11" s="26" t="s">
        <v>20</v>
      </c>
      <c r="B11" s="27"/>
      <c r="C11" s="28" t="s">
        <v>21</v>
      </c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22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23</v>
      </c>
      <c r="B13" s="36"/>
      <c r="C13" s="36"/>
      <c r="D13" s="36"/>
      <c r="E13" s="36"/>
      <c r="F13" s="36"/>
      <c r="G13" s="37"/>
    </row>
    <row r="14" s="1" customFormat="1" ht="17.25" customHeight="1" spans="1:10">
      <c r="A14" s="38" t="s">
        <v>24</v>
      </c>
      <c r="B14" s="39" t="s">
        <v>25</v>
      </c>
      <c r="C14" s="40" t="s">
        <v>26</v>
      </c>
      <c r="D14" s="41">
        <v>240</v>
      </c>
      <c r="E14" s="41">
        <v>10</v>
      </c>
      <c r="F14" s="41">
        <v>2</v>
      </c>
      <c r="G14" s="42">
        <f t="shared" ref="G14:G20" si="0">D14*E14*F14</f>
        <v>4800</v>
      </c>
      <c r="H14" s="43" t="s">
        <v>27</v>
      </c>
      <c r="J14" s="86"/>
    </row>
    <row r="15" s="1" customFormat="1" ht="17.25" customHeight="1" spans="1:8">
      <c r="A15" s="44"/>
      <c r="B15" s="39" t="s">
        <v>28</v>
      </c>
      <c r="C15" s="45" t="s">
        <v>29</v>
      </c>
      <c r="D15" s="46">
        <v>190</v>
      </c>
      <c r="E15" s="46">
        <v>7</v>
      </c>
      <c r="F15" s="46">
        <v>2</v>
      </c>
      <c r="G15" s="42">
        <f t="shared" si="0"/>
        <v>2660</v>
      </c>
      <c r="H15" s="43" t="s">
        <v>27</v>
      </c>
    </row>
    <row r="16" s="1" customFormat="1" ht="15.75" customHeight="1" spans="1:8">
      <c r="A16" s="44"/>
      <c r="B16" s="39" t="s">
        <v>30</v>
      </c>
      <c r="C16" s="47" t="s">
        <v>31</v>
      </c>
      <c r="D16" s="46">
        <v>1400</v>
      </c>
      <c r="E16" s="46">
        <v>1</v>
      </c>
      <c r="F16" s="46">
        <v>1</v>
      </c>
      <c r="G16" s="42">
        <f t="shared" si="0"/>
        <v>1400</v>
      </c>
      <c r="H16" s="43" t="s">
        <v>27</v>
      </c>
    </row>
    <row r="17" s="1" customFormat="1" ht="15.75" customHeight="1" spans="1:7">
      <c r="A17" s="44"/>
      <c r="B17" s="48" t="s">
        <v>32</v>
      </c>
      <c r="C17" s="47" t="s">
        <v>33</v>
      </c>
      <c r="D17" s="49">
        <v>2500</v>
      </c>
      <c r="E17" s="50">
        <v>4</v>
      </c>
      <c r="F17" s="50">
        <v>1</v>
      </c>
      <c r="G17" s="42">
        <f t="shared" si="0"/>
        <v>10000</v>
      </c>
    </row>
    <row r="18" s="1" customFormat="1" ht="15.75" customHeight="1" spans="1:7">
      <c r="A18" s="44"/>
      <c r="B18" s="39" t="s">
        <v>34</v>
      </c>
      <c r="C18" s="47" t="s">
        <v>35</v>
      </c>
      <c r="D18" s="49">
        <v>3000</v>
      </c>
      <c r="E18" s="50">
        <v>5</v>
      </c>
      <c r="F18" s="50">
        <v>1</v>
      </c>
      <c r="G18" s="42">
        <f t="shared" si="0"/>
        <v>15000</v>
      </c>
    </row>
    <row r="19" s="1" customFormat="1" ht="15.75" customHeight="1" spans="1:7">
      <c r="A19" s="44"/>
      <c r="B19" s="39" t="s">
        <v>36</v>
      </c>
      <c r="C19" s="47" t="s">
        <v>37</v>
      </c>
      <c r="D19" s="49">
        <v>300</v>
      </c>
      <c r="E19" s="50">
        <v>1</v>
      </c>
      <c r="F19" s="50">
        <v>1</v>
      </c>
      <c r="G19" s="42">
        <f t="shared" si="0"/>
        <v>300</v>
      </c>
    </row>
    <row r="20" s="1" customFormat="1" ht="12" spans="1:7">
      <c r="A20" s="51" t="s">
        <v>38</v>
      </c>
      <c r="B20" s="52" t="s">
        <v>39</v>
      </c>
      <c r="C20" s="47" t="s">
        <v>40</v>
      </c>
      <c r="D20" s="49">
        <v>400</v>
      </c>
      <c r="E20" s="50">
        <v>2</v>
      </c>
      <c r="F20" s="50">
        <v>1</v>
      </c>
      <c r="G20" s="42">
        <f t="shared" si="0"/>
        <v>800</v>
      </c>
    </row>
    <row r="21" s="1" customFormat="1" ht="17.25" customHeight="1" spans="1:7">
      <c r="A21" s="53" t="s">
        <v>41</v>
      </c>
      <c r="B21" s="54"/>
      <c r="C21" s="54"/>
      <c r="D21" s="54"/>
      <c r="E21" s="54"/>
      <c r="F21" s="54"/>
      <c r="G21" s="55">
        <f>SUM(G14:G20)</f>
        <v>34960</v>
      </c>
    </row>
    <row r="22" s="2" customFormat="1" ht="17.25" customHeight="1" spans="1:7">
      <c r="A22" s="35" t="s">
        <v>42</v>
      </c>
      <c r="B22" s="36"/>
      <c r="C22" s="36"/>
      <c r="D22" s="36"/>
      <c r="E22" s="36"/>
      <c r="F22" s="36"/>
      <c r="G22" s="36"/>
    </row>
    <row r="23" s="1" customFormat="1" ht="17.1" customHeight="1" spans="1:8">
      <c r="A23" s="56" t="s">
        <v>43</v>
      </c>
      <c r="B23" s="57"/>
      <c r="C23" s="58" t="s">
        <v>44</v>
      </c>
      <c r="D23" s="59">
        <v>60</v>
      </c>
      <c r="E23" s="50">
        <v>2</v>
      </c>
      <c r="F23" s="50">
        <v>1</v>
      </c>
      <c r="G23" s="60">
        <f t="shared" ref="G23:G28" si="1">D23*E23*F23</f>
        <v>120</v>
      </c>
      <c r="H23" s="43" t="s">
        <v>27</v>
      </c>
    </row>
    <row r="24" s="1" customFormat="1" ht="17.1" customHeight="1" spans="1:8">
      <c r="A24" s="61" t="s">
        <v>45</v>
      </c>
      <c r="B24" s="62"/>
      <c r="C24" s="58" t="s">
        <v>46</v>
      </c>
      <c r="D24" s="63">
        <v>200</v>
      </c>
      <c r="E24" s="50">
        <v>2</v>
      </c>
      <c r="F24" s="50">
        <v>1</v>
      </c>
      <c r="G24" s="60">
        <f t="shared" si="1"/>
        <v>400</v>
      </c>
      <c r="H24" s="43" t="s">
        <v>27</v>
      </c>
    </row>
    <row r="25" s="1" customFormat="1" ht="17.1" customHeight="1" spans="1:8">
      <c r="A25" s="61" t="s">
        <v>47</v>
      </c>
      <c r="B25" s="62"/>
      <c r="C25" s="64" t="s">
        <v>48</v>
      </c>
      <c r="D25" s="59">
        <v>300</v>
      </c>
      <c r="E25" s="50">
        <v>1</v>
      </c>
      <c r="F25" s="50">
        <v>1</v>
      </c>
      <c r="G25" s="60">
        <f t="shared" si="1"/>
        <v>300</v>
      </c>
      <c r="H25" s="43" t="s">
        <v>27</v>
      </c>
    </row>
    <row r="26" s="1" customFormat="1" ht="17.1" customHeight="1" spans="1:8">
      <c r="A26" s="61" t="s">
        <v>49</v>
      </c>
      <c r="B26" s="62"/>
      <c r="C26" s="64" t="s">
        <v>50</v>
      </c>
      <c r="D26" s="59">
        <v>200</v>
      </c>
      <c r="E26" s="50">
        <v>1</v>
      </c>
      <c r="F26" s="50">
        <v>1</v>
      </c>
      <c r="G26" s="60">
        <f t="shared" si="1"/>
        <v>200</v>
      </c>
      <c r="H26" s="43" t="s">
        <v>27</v>
      </c>
    </row>
    <row r="27" s="1" customFormat="1" ht="17.1" customHeight="1" spans="1:7">
      <c r="A27" s="61" t="s">
        <v>51</v>
      </c>
      <c r="B27" s="62"/>
      <c r="C27" s="64" t="s">
        <v>52</v>
      </c>
      <c r="D27" s="59">
        <v>25</v>
      </c>
      <c r="E27" s="50">
        <v>60</v>
      </c>
      <c r="F27" s="50">
        <v>1</v>
      </c>
      <c r="G27" s="60">
        <f t="shared" si="1"/>
        <v>1500</v>
      </c>
    </row>
    <row r="28" s="1" customFormat="1" ht="17.1" customHeight="1" spans="1:7">
      <c r="A28" s="61" t="s">
        <v>53</v>
      </c>
      <c r="B28" s="62"/>
      <c r="C28" s="64"/>
      <c r="D28" s="59">
        <v>10</v>
      </c>
      <c r="E28" s="50">
        <v>50</v>
      </c>
      <c r="F28" s="50">
        <v>1</v>
      </c>
      <c r="G28" s="60">
        <f t="shared" si="1"/>
        <v>500</v>
      </c>
    </row>
    <row r="29" s="1" customFormat="1" ht="17.25" customHeight="1" spans="1:7">
      <c r="A29" s="53" t="s">
        <v>54</v>
      </c>
      <c r="B29" s="54"/>
      <c r="C29" s="54"/>
      <c r="D29" s="54"/>
      <c r="E29" s="54"/>
      <c r="F29" s="54"/>
      <c r="G29" s="55">
        <f>SUM(G23:G28)</f>
        <v>3020</v>
      </c>
    </row>
    <row r="30" s="2" customFormat="1" ht="17.25" customHeight="1" spans="1:7">
      <c r="A30" s="35" t="s">
        <v>55</v>
      </c>
      <c r="B30" s="36"/>
      <c r="C30" s="36"/>
      <c r="D30" s="36"/>
      <c r="E30" s="36"/>
      <c r="F30" s="36"/>
      <c r="G30" s="37"/>
    </row>
    <row r="31" s="1" customFormat="1" ht="17.25" customHeight="1" spans="1:7">
      <c r="A31" s="65" t="s">
        <v>56</v>
      </c>
      <c r="B31" s="66"/>
      <c r="C31" s="67">
        <v>0.06</v>
      </c>
      <c r="D31" s="68"/>
      <c r="E31" s="68"/>
      <c r="F31" s="69"/>
      <c r="G31" s="70">
        <f>(G12+G21+G29)*C31</f>
        <v>2278.8</v>
      </c>
    </row>
    <row r="32" s="1" customFormat="1" ht="17.25" customHeight="1" spans="1:7">
      <c r="A32" s="71" t="s">
        <v>41</v>
      </c>
      <c r="B32" s="72"/>
      <c r="C32" s="72"/>
      <c r="D32" s="72"/>
      <c r="E32" s="72"/>
      <c r="F32" s="72"/>
      <c r="G32" s="73">
        <f>G12+G21+G29+G31</f>
        <v>40258.8</v>
      </c>
    </row>
    <row r="33" s="2" customFormat="1" ht="17.25" customHeight="1" spans="1:7">
      <c r="A33" s="74" t="s">
        <v>57</v>
      </c>
      <c r="B33" s="75"/>
      <c r="C33" s="75"/>
      <c r="D33" s="75"/>
      <c r="E33" s="75"/>
      <c r="F33" s="75"/>
      <c r="G33" s="76"/>
    </row>
    <row r="34" s="1" customFormat="1" ht="17.25" customHeight="1" spans="1:7">
      <c r="A34" s="77" t="s">
        <v>58</v>
      </c>
      <c r="B34" s="78"/>
      <c r="C34" s="79">
        <v>0.06</v>
      </c>
      <c r="D34" s="80"/>
      <c r="E34" s="80"/>
      <c r="F34" s="81"/>
      <c r="G34" s="82">
        <f>G32*C34</f>
        <v>2415.528</v>
      </c>
    </row>
    <row r="35" s="1" customFormat="1" ht="17.25" customHeight="1" spans="1:7">
      <c r="A35" s="83" t="s">
        <v>59</v>
      </c>
      <c r="B35" s="72"/>
      <c r="C35" s="72"/>
      <c r="D35" s="72"/>
      <c r="E35" s="72"/>
      <c r="F35" s="72"/>
      <c r="G35" s="84">
        <f>G32+G34</f>
        <v>42674.328</v>
      </c>
    </row>
    <row r="36" s="1" customFormat="1" ht="17.25" customHeight="1" spans="1:7">
      <c r="A36" s="83" t="s">
        <v>60</v>
      </c>
      <c r="B36" s="72"/>
      <c r="C36" s="72"/>
      <c r="D36" s="72"/>
      <c r="E36" s="72"/>
      <c r="F36" s="72"/>
      <c r="G36" s="84">
        <f>G35/50</f>
        <v>853.48656</v>
      </c>
    </row>
    <row r="37" s="1" customFormat="1" spans="1:7">
      <c r="A37" s="3"/>
      <c r="B37" s="3"/>
      <c r="C37" s="3"/>
      <c r="D37" s="3"/>
      <c r="E37" s="3"/>
      <c r="F37" s="3"/>
      <c r="G37" s="3"/>
    </row>
    <row r="38" s="1" customFormat="1" ht="12.75" customHeight="1" spans="1:7">
      <c r="A38" s="85"/>
      <c r="B38" s="85"/>
      <c r="C38" s="85"/>
      <c r="D38" s="85"/>
      <c r="E38" s="85"/>
      <c r="F38" s="85"/>
      <c r="G38" s="85"/>
    </row>
    <row r="39" s="1" customFormat="1" ht="11.5" spans="1:7">
      <c r="A39" s="85"/>
      <c r="B39" s="85"/>
      <c r="C39" s="85"/>
      <c r="D39" s="85"/>
      <c r="E39" s="85"/>
      <c r="F39" s="85"/>
      <c r="G39" s="85"/>
    </row>
  </sheetData>
  <mergeCells count="25">
    <mergeCell ref="A3:G3"/>
    <mergeCell ref="A9:B9"/>
    <mergeCell ref="A10:G10"/>
    <mergeCell ref="A12:F12"/>
    <mergeCell ref="A13:G13"/>
    <mergeCell ref="A21:F21"/>
    <mergeCell ref="A22:G22"/>
    <mergeCell ref="A23:B23"/>
    <mergeCell ref="A24:B24"/>
    <mergeCell ref="A25:B25"/>
    <mergeCell ref="A26:B26"/>
    <mergeCell ref="A27:B27"/>
    <mergeCell ref="A28:B28"/>
    <mergeCell ref="A29:F29"/>
    <mergeCell ref="A30:G30"/>
    <mergeCell ref="A31:B31"/>
    <mergeCell ref="C31:F31"/>
    <mergeCell ref="A32:F32"/>
    <mergeCell ref="A33:G33"/>
    <mergeCell ref="A34:B34"/>
    <mergeCell ref="C34:F34"/>
    <mergeCell ref="A35:F35"/>
    <mergeCell ref="A36:F36"/>
    <mergeCell ref="A14:A16"/>
    <mergeCell ref="A38:G3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2023-06-25T07:28:06Z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