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4000"/>
  </bookViews>
  <sheets>
    <sheet name="报价" sheetId="2" r:id="rId1"/>
  </sheets>
  <definedNames>
    <definedName name="_xlnm.Print_Area" localSheetId="0">报价!$A$1:$J$57</definedName>
  </definedNames>
  <calcPr calcId="144525"/>
</workbook>
</file>

<file path=xl/sharedStrings.xml><?xml version="1.0" encoding="utf-8"?>
<sst xmlns="http://schemas.openxmlformats.org/spreadsheetml/2006/main" count="198" uniqueCount="117">
  <si>
    <t>2023泰康溢彩新疆阿瓦提村学生北京行 报价单</t>
  </si>
  <si>
    <t>供应商名称</t>
  </si>
  <si>
    <t>康辉集团北京国际会议展览有限公司</t>
  </si>
  <si>
    <t>康辉联系人</t>
  </si>
  <si>
    <r>
      <rPr>
        <sz val="10"/>
        <rFont val="微软雅黑"/>
        <charset val="134"/>
      </rPr>
      <t>王凤雨 15210370021；许jojo 13910193781</t>
    </r>
    <r>
      <rPr>
        <sz val="10"/>
        <rFont val="Arial"/>
        <charset val="134"/>
      </rPr>
      <t xml:space="preserve">	</t>
    </r>
  </si>
  <si>
    <t>活动日期</t>
  </si>
  <si>
    <t>7月3-10日（拟定）</t>
  </si>
  <si>
    <t>报价日期</t>
  </si>
  <si>
    <t>支付方式</t>
  </si>
  <si>
    <t>公司汇款</t>
  </si>
  <si>
    <t>客户方联系人</t>
  </si>
  <si>
    <t>李文颢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</si>
  <si>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</si>
  <si>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</si>
  <si>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</si>
  <si>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</si>
  <si>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</si>
  <si>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</si>
  <si>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</si>
  <si>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</si>
  <si>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</si>
  <si>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机票</t>
  </si>
  <si>
    <t>新疆红旗坡-北京T3往返</t>
  </si>
  <si>
    <t>儿童票</t>
  </si>
  <si>
    <t>人</t>
  </si>
  <si>
    <t xml:space="preserve">次 </t>
  </si>
  <si>
    <t>预估，按实际出票为准；2-12周岁</t>
  </si>
  <si>
    <t>成人票</t>
  </si>
  <si>
    <t>预估，按实际出票为准</t>
  </si>
  <si>
    <t>费用小计</t>
  </si>
  <si>
    <t>酒店</t>
  </si>
  <si>
    <t>北京前门富力智选假日酒店或同级</t>
  </si>
  <si>
    <t>双间</t>
  </si>
  <si>
    <t>间</t>
  </si>
  <si>
    <t>间夜</t>
  </si>
  <si>
    <t>含双早，实时价格，以实际发生结算；</t>
  </si>
  <si>
    <t>北京泰康研修院</t>
  </si>
  <si>
    <t>泰康协调资源</t>
  </si>
  <si>
    <t>餐</t>
  </si>
  <si>
    <t>正餐</t>
  </si>
  <si>
    <t>泰康集团大厦内用午餐</t>
  </si>
  <si>
    <t>开营仪式当天，在泰康集团大厦用午餐</t>
  </si>
  <si>
    <t>第四天午餐，在泰康研修院内用餐</t>
  </si>
  <si>
    <t>午餐和晚餐</t>
  </si>
  <si>
    <t>不包含在泰康集团和研修院的两餐，预估金额以实际发生结算</t>
  </si>
  <si>
    <t>门票</t>
  </si>
  <si>
    <t>线路门票</t>
  </si>
  <si>
    <t>中央电视台或北京电视台或人民日报</t>
  </si>
  <si>
    <t>毛主席纪念堂</t>
  </si>
  <si>
    <t>需提前预约</t>
  </si>
  <si>
    <t>故宫研学活动</t>
  </si>
  <si>
    <t>含讲解、成人含所有门票，周二-周五980，周末1080</t>
  </si>
  <si>
    <t>含讲解、学生含所有门票，周二-周五698元，周末798，带学生证</t>
  </si>
  <si>
    <t>中国科技馆</t>
  </si>
  <si>
    <t>成人</t>
  </si>
  <si>
    <t>学生（需出示学生证）</t>
  </si>
  <si>
    <t>科技馆-特效影院</t>
  </si>
  <si>
    <t>党史馆</t>
  </si>
  <si>
    <t>项</t>
  </si>
  <si>
    <t>需提前3天预约，不可提前预定讲解</t>
  </si>
  <si>
    <t>北京天文馆</t>
  </si>
  <si>
    <t>含2小时人工讲解</t>
  </si>
  <si>
    <t>军事博物馆</t>
  </si>
  <si>
    <t>八达岭长城</t>
  </si>
  <si>
    <t>首道门票，不含索道</t>
  </si>
  <si>
    <t>首道门票，不含索道，学生携带学生证</t>
  </si>
  <si>
    <t>用车</t>
  </si>
  <si>
    <t>全程用车</t>
  </si>
  <si>
    <t>考斯特</t>
  </si>
  <si>
    <t>辆</t>
  </si>
  <si>
    <t>天</t>
  </si>
  <si>
    <t>包含8小时、100公里，超1小时100元，超一公里10元</t>
  </si>
  <si>
    <t>物料</t>
  </si>
  <si>
    <t>接机牌</t>
  </si>
  <si>
    <t>车身贴</t>
  </si>
  <si>
    <t>考斯特车身</t>
  </si>
  <si>
    <t>可选项</t>
  </si>
  <si>
    <t>开营布置</t>
  </si>
  <si>
    <t>拉网展架</t>
  </si>
  <si>
    <t>导游旗</t>
  </si>
  <si>
    <t>含杆</t>
  </si>
  <si>
    <t>横幅</t>
  </si>
  <si>
    <t>出行通知</t>
  </si>
  <si>
    <t>含设计排版</t>
  </si>
  <si>
    <t>笔记本+笔</t>
  </si>
  <si>
    <t>套</t>
  </si>
  <si>
    <t>冰墩墩+雪融融</t>
  </si>
  <si>
    <t>赠送礼品-可选项</t>
  </si>
  <si>
    <t>北京老鸭礼盒</t>
  </si>
  <si>
    <t>药品</t>
  </si>
  <si>
    <t>常规</t>
  </si>
  <si>
    <t>人员</t>
  </si>
  <si>
    <t>全程导游</t>
  </si>
  <si>
    <t>8天活动日程导游</t>
  </si>
  <si>
    <t>专业资深导游，含用餐、交通等费用，12小时内工作时间</t>
  </si>
  <si>
    <t>读书会老师</t>
  </si>
  <si>
    <t>带领小朋友读书分享</t>
  </si>
  <si>
    <t>预估金额以实际发生结算</t>
  </si>
  <si>
    <t>司机</t>
  </si>
  <si>
    <t>餐费及停车费报销</t>
  </si>
  <si>
    <t>每餐餐补30元，预估计金额，以实际发生结算</t>
  </si>
  <si>
    <t>全程陪同</t>
  </si>
  <si>
    <t>负责对接导游及各场馆</t>
  </si>
  <si>
    <t>预估数量以实际发生结算</t>
  </si>
  <si>
    <t>摄影师</t>
  </si>
  <si>
    <t>保险</t>
  </si>
  <si>
    <t>8天意外险</t>
  </si>
  <si>
    <t>服务费</t>
  </si>
  <si>
    <t>税</t>
  </si>
  <si>
    <t>旅游服务费普票</t>
  </si>
  <si>
    <t>合计（RMB）:</t>
  </si>
  <si>
    <t>收款帐户：</t>
  </si>
  <si>
    <t>开户行：</t>
  </si>
  <si>
    <t xml:space="preserve">交通银行股份有限公司北京团结湖支行          </t>
  </si>
  <si>
    <t>帐  号：</t>
  </si>
  <si>
    <t xml:space="preserve">1100 6074 4018 0100 4979 6 </t>
  </si>
  <si>
    <t>户  名：</t>
  </si>
</sst>
</file>

<file path=xl/styles.xml><?xml version="1.0" encoding="utf-8"?>
<styleSheet xmlns="http://schemas.openxmlformats.org/spreadsheetml/2006/main">
  <numFmts count="6">
    <numFmt numFmtId="176" formatCode="\¥#,##0_);[Red]\(\¥#,##0\)"/>
    <numFmt numFmtId="44" formatCode="_ &quot;￥&quot;* #,##0.00_ ;_ &quot;￥&quot;* \-#,##0.00_ ;_ &quot;￥&quot;* &quot;-&quot;??_ ;_ @_ "/>
    <numFmt numFmtId="177" formatCode="\¥#,##0.00_);[Red]\(\¥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b/>
      <sz val="14"/>
      <color indexed="8"/>
      <name val="微软雅黑"/>
      <charset val="134"/>
    </font>
    <font>
      <b/>
      <sz val="16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0"/>
      <color rgb="FFC00000"/>
      <name val="微软雅黑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1" fillId="3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</cellStyleXfs>
  <cellXfs count="37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58" fontId="4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8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58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38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40" fontId="3" fillId="2" borderId="1" xfId="0" applyNumberFormat="1" applyFont="1" applyFill="1" applyBorder="1" applyAlignment="1">
      <alignment horizontal="left" vertical="center"/>
    </xf>
    <xf numFmtId="177" fontId="9" fillId="2" borderId="1" xfId="0" applyNumberFormat="1" applyFont="1" applyFill="1" applyBorder="1" applyAlignment="1">
      <alignment horizontal="center" vertical="center" wrapText="1"/>
    </xf>
    <xf numFmtId="40" fontId="7" fillId="0" borderId="0" xfId="0" applyNumberFormat="1" applyFont="1" applyAlignment="1">
      <alignment horizont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767602</xdr:colOff>
      <xdr:row>0</xdr:row>
      <xdr:rowOff>772062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28415" b="26776"/>
        <a:stretch>
          <a:fillRect/>
        </a:stretch>
      </xdr:blipFill>
      <xdr:spPr>
        <a:xfrm>
          <a:off x="0" y="0"/>
          <a:ext cx="1497330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7"/>
  <sheetViews>
    <sheetView tabSelected="1" zoomScale="85" zoomScaleNormal="85" topLeftCell="A29" workbookViewId="0">
      <selection activeCell="J36" sqref="J36"/>
    </sheetView>
  </sheetViews>
  <sheetFormatPr defaultColWidth="8.79464285714286" defaultRowHeight="16.8"/>
  <cols>
    <col min="1" max="1" width="10.2678571428571" customWidth="1"/>
    <col min="2" max="2" width="38.2678571428571" customWidth="1"/>
    <col min="3" max="3" width="31.4642857142857" customWidth="1"/>
    <col min="4" max="4" width="7.92857142857143" customWidth="1"/>
    <col min="5" max="5" width="8.46428571428571" customWidth="1"/>
    <col min="6" max="6" width="5.92857142857143" customWidth="1"/>
    <col min="7" max="7" width="4.86607142857143" customWidth="1"/>
    <col min="8" max="8" width="12.1964285714286" customWidth="1"/>
    <col min="9" max="9" width="13.1964285714286" customWidth="1"/>
    <col min="10" max="10" width="56.1339285714286" style="1" customWidth="1"/>
  </cols>
  <sheetData>
    <row r="1" ht="64.5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32.65" customHeight="1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ht="22.5" customHeight="1" spans="1:10">
      <c r="A3" s="4" t="s">
        <v>1</v>
      </c>
      <c r="B3" s="5" t="s">
        <v>2</v>
      </c>
      <c r="C3" s="5"/>
      <c r="D3" s="5"/>
      <c r="E3" s="5"/>
      <c r="F3" s="5"/>
      <c r="G3" s="5"/>
      <c r="H3" s="6" t="s">
        <v>3</v>
      </c>
      <c r="I3" s="5" t="s">
        <v>4</v>
      </c>
      <c r="J3" s="5"/>
    </row>
    <row r="4" ht="22.5" customHeight="1" spans="1:10">
      <c r="A4" s="4" t="s">
        <v>5</v>
      </c>
      <c r="B4" s="5" t="s">
        <v>6</v>
      </c>
      <c r="C4" s="6" t="s">
        <v>7</v>
      </c>
      <c r="D4" s="7">
        <v>45061</v>
      </c>
      <c r="E4" s="4" t="s">
        <v>8</v>
      </c>
      <c r="F4" s="5" t="s">
        <v>9</v>
      </c>
      <c r="G4" s="5"/>
      <c r="H4" s="6" t="s">
        <v>10</v>
      </c>
      <c r="I4" s="5" t="s">
        <v>11</v>
      </c>
      <c r="J4" s="5"/>
    </row>
    <row r="5" ht="22.5" customHeight="1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ht="22.5" customHeight="1" spans="1:10">
      <c r="A6" s="8" t="s">
        <v>12</v>
      </c>
      <c r="B6" s="8" t="s">
        <v>13</v>
      </c>
      <c r="C6" s="8" t="s">
        <v>14</v>
      </c>
      <c r="D6" s="8" t="s">
        <v>15</v>
      </c>
      <c r="E6" s="8" t="s">
        <v>16</v>
      </c>
      <c r="F6" s="20" t="s">
        <v>17</v>
      </c>
      <c r="G6" s="21" t="s">
        <v>16</v>
      </c>
      <c r="H6" s="21" t="s">
        <v>18</v>
      </c>
      <c r="I6" s="21" t="s">
        <v>19</v>
      </c>
      <c r="J6" s="26" t="s">
        <v>20</v>
      </c>
    </row>
    <row r="7" ht="22.5" customHeight="1" spans="1:10">
      <c r="A7" s="9" t="s">
        <v>21</v>
      </c>
      <c r="B7" s="10" t="s">
        <v>22</v>
      </c>
      <c r="C7" s="10" t="s">
        <v>23</v>
      </c>
      <c r="D7" s="11">
        <v>7</v>
      </c>
      <c r="E7" s="22" t="s">
        <v>24</v>
      </c>
      <c r="F7" s="11">
        <v>2</v>
      </c>
      <c r="G7" s="22" t="s">
        <v>25</v>
      </c>
      <c r="H7" s="23">
        <v>1660</v>
      </c>
      <c r="I7" s="24">
        <f>H7*F7*D7</f>
        <v>23240</v>
      </c>
      <c r="J7" s="27" t="s">
        <v>26</v>
      </c>
    </row>
    <row r="8" ht="22.5" customHeight="1" spans="1:10">
      <c r="A8" s="9"/>
      <c r="B8" s="10" t="s">
        <v>22</v>
      </c>
      <c r="C8" s="10" t="s">
        <v>27</v>
      </c>
      <c r="D8" s="11">
        <v>3</v>
      </c>
      <c r="E8" s="22" t="s">
        <v>24</v>
      </c>
      <c r="F8" s="11">
        <v>2</v>
      </c>
      <c r="G8" s="22" t="s">
        <v>25</v>
      </c>
      <c r="H8" s="23">
        <v>3270</v>
      </c>
      <c r="I8" s="24">
        <f>H8*F8*D8</f>
        <v>19620</v>
      </c>
      <c r="J8" s="27" t="s">
        <v>28</v>
      </c>
    </row>
    <row r="9" ht="22.5" customHeight="1" spans="1:10">
      <c r="A9" s="9"/>
      <c r="B9" s="12" t="s">
        <v>29</v>
      </c>
      <c r="C9" s="12"/>
      <c r="D9" s="12"/>
      <c r="E9" s="12"/>
      <c r="F9" s="12"/>
      <c r="G9" s="12"/>
      <c r="H9" s="12"/>
      <c r="I9" s="28">
        <f>SUM(I7:I8)</f>
        <v>42860</v>
      </c>
      <c r="J9" s="29"/>
    </row>
    <row r="10" ht="22.5" customHeight="1" spans="1:10">
      <c r="A10" s="9" t="s">
        <v>30</v>
      </c>
      <c r="B10" s="10" t="s">
        <v>31</v>
      </c>
      <c r="C10" s="10" t="s">
        <v>32</v>
      </c>
      <c r="D10" s="11">
        <v>5</v>
      </c>
      <c r="E10" s="22" t="s">
        <v>33</v>
      </c>
      <c r="F10" s="11">
        <v>6</v>
      </c>
      <c r="G10" s="22" t="s">
        <v>34</v>
      </c>
      <c r="H10" s="23">
        <v>580</v>
      </c>
      <c r="I10" s="24">
        <f>H10*F10*D10</f>
        <v>17400</v>
      </c>
      <c r="J10" s="27" t="s">
        <v>35</v>
      </c>
    </row>
    <row r="11" ht="22.5" customHeight="1" spans="1:10">
      <c r="A11" s="9"/>
      <c r="B11" s="10" t="s">
        <v>36</v>
      </c>
      <c r="C11" s="10" t="s">
        <v>32</v>
      </c>
      <c r="D11" s="11">
        <v>5</v>
      </c>
      <c r="E11" s="22" t="s">
        <v>33</v>
      </c>
      <c r="F11" s="11">
        <v>4</v>
      </c>
      <c r="G11" s="22" t="s">
        <v>34</v>
      </c>
      <c r="H11" s="23">
        <v>0</v>
      </c>
      <c r="I11" s="24">
        <f>H11*F11*D11</f>
        <v>0</v>
      </c>
      <c r="J11" s="27" t="s">
        <v>37</v>
      </c>
    </row>
    <row r="12" ht="22.5" customHeight="1" spans="1:10">
      <c r="A12" s="9"/>
      <c r="B12" s="12" t="s">
        <v>29</v>
      </c>
      <c r="C12" s="12"/>
      <c r="D12" s="12"/>
      <c r="E12" s="12"/>
      <c r="F12" s="12"/>
      <c r="G12" s="12"/>
      <c r="H12" s="12"/>
      <c r="I12" s="30">
        <f>I10+I11</f>
        <v>17400</v>
      </c>
      <c r="J12" s="27"/>
    </row>
    <row r="13" ht="22.5" customHeight="1" spans="1:10">
      <c r="A13" s="9" t="s">
        <v>38</v>
      </c>
      <c r="B13" s="13" t="s">
        <v>39</v>
      </c>
      <c r="C13" s="10" t="s">
        <v>40</v>
      </c>
      <c r="D13" s="11">
        <v>10</v>
      </c>
      <c r="E13" s="22" t="s">
        <v>24</v>
      </c>
      <c r="F13" s="11">
        <v>1</v>
      </c>
      <c r="G13" s="22" t="s">
        <v>38</v>
      </c>
      <c r="H13" s="23">
        <v>0</v>
      </c>
      <c r="I13" s="24">
        <f>H13*F13*D13</f>
        <v>0</v>
      </c>
      <c r="J13" s="31" t="s">
        <v>41</v>
      </c>
    </row>
    <row r="14" ht="22.5" customHeight="1" spans="1:10">
      <c r="A14" s="9"/>
      <c r="B14" s="13" t="s">
        <v>39</v>
      </c>
      <c r="C14" s="10" t="s">
        <v>36</v>
      </c>
      <c r="D14" s="11">
        <v>10</v>
      </c>
      <c r="E14" s="22" t="s">
        <v>24</v>
      </c>
      <c r="F14" s="11">
        <v>1</v>
      </c>
      <c r="G14" s="22" t="s">
        <v>38</v>
      </c>
      <c r="H14" s="23">
        <v>0</v>
      </c>
      <c r="I14" s="24">
        <f>H14*F14*D14</f>
        <v>0</v>
      </c>
      <c r="J14" s="27" t="s">
        <v>42</v>
      </c>
    </row>
    <row r="15" ht="22.5" customHeight="1" spans="1:10">
      <c r="A15" s="9"/>
      <c r="B15" s="13" t="s">
        <v>39</v>
      </c>
      <c r="C15" s="10" t="s">
        <v>43</v>
      </c>
      <c r="D15" s="11">
        <v>10</v>
      </c>
      <c r="E15" s="22" t="s">
        <v>24</v>
      </c>
      <c r="F15" s="11">
        <v>11</v>
      </c>
      <c r="G15" s="22" t="s">
        <v>38</v>
      </c>
      <c r="H15" s="23">
        <v>80</v>
      </c>
      <c r="I15" s="24">
        <f>H15*F15*D15</f>
        <v>8800</v>
      </c>
      <c r="J15" s="27" t="s">
        <v>44</v>
      </c>
    </row>
    <row r="16" ht="22.5" customHeight="1" spans="1:10">
      <c r="A16" s="9"/>
      <c r="B16" s="12" t="s">
        <v>29</v>
      </c>
      <c r="C16" s="12"/>
      <c r="D16" s="12"/>
      <c r="E16" s="12"/>
      <c r="F16" s="12"/>
      <c r="G16" s="12"/>
      <c r="H16" s="12"/>
      <c r="I16" s="30">
        <f>SUM(I13:I15)</f>
        <v>8800</v>
      </c>
      <c r="J16" s="27"/>
    </row>
    <row r="17" ht="22.5" customHeight="1" spans="1:10">
      <c r="A17" s="9" t="s">
        <v>45</v>
      </c>
      <c r="B17" s="14" t="s">
        <v>46</v>
      </c>
      <c r="C17" s="10" t="s">
        <v>47</v>
      </c>
      <c r="D17" s="11">
        <v>10</v>
      </c>
      <c r="E17" s="22" t="s">
        <v>24</v>
      </c>
      <c r="F17" s="11">
        <v>1</v>
      </c>
      <c r="G17" s="22" t="s">
        <v>25</v>
      </c>
      <c r="H17" s="23">
        <v>0</v>
      </c>
      <c r="I17" s="24">
        <f>H17*F17*D17</f>
        <v>0</v>
      </c>
      <c r="J17" s="27" t="s">
        <v>37</v>
      </c>
    </row>
    <row r="18" ht="22.5" customHeight="1" spans="1:10">
      <c r="A18" s="9"/>
      <c r="B18" s="14"/>
      <c r="C18" s="10" t="s">
        <v>48</v>
      </c>
      <c r="D18" s="11">
        <v>10</v>
      </c>
      <c r="E18" s="22" t="s">
        <v>24</v>
      </c>
      <c r="F18" s="11">
        <v>1</v>
      </c>
      <c r="G18" s="22" t="s">
        <v>25</v>
      </c>
      <c r="H18" s="23">
        <v>0</v>
      </c>
      <c r="I18" s="24">
        <f t="shared" ref="I18:I28" si="0">H18*F18*D18</f>
        <v>0</v>
      </c>
      <c r="J18" s="27" t="s">
        <v>49</v>
      </c>
    </row>
    <row r="19" ht="22.5" customHeight="1" spans="1:10">
      <c r="A19" s="9"/>
      <c r="B19" s="14"/>
      <c r="C19" s="10" t="s">
        <v>50</v>
      </c>
      <c r="D19" s="11">
        <v>3</v>
      </c>
      <c r="E19" s="22" t="s">
        <v>24</v>
      </c>
      <c r="F19" s="11">
        <v>1</v>
      </c>
      <c r="G19" s="22" t="s">
        <v>25</v>
      </c>
      <c r="H19" s="23">
        <v>980</v>
      </c>
      <c r="I19" s="24">
        <f t="shared" si="0"/>
        <v>2940</v>
      </c>
      <c r="J19" s="27" t="s">
        <v>51</v>
      </c>
    </row>
    <row r="20" ht="22.5" customHeight="1" spans="1:10">
      <c r="A20" s="9"/>
      <c r="B20" s="14"/>
      <c r="C20" s="10"/>
      <c r="D20" s="11">
        <v>7</v>
      </c>
      <c r="E20" s="22" t="s">
        <v>24</v>
      </c>
      <c r="F20" s="11">
        <v>1</v>
      </c>
      <c r="G20" s="22" t="s">
        <v>25</v>
      </c>
      <c r="H20" s="23">
        <v>698</v>
      </c>
      <c r="I20" s="24">
        <f t="shared" si="0"/>
        <v>4886</v>
      </c>
      <c r="J20" s="27" t="s">
        <v>52</v>
      </c>
    </row>
    <row r="21" ht="22.5" customHeight="1" spans="1:10">
      <c r="A21" s="9"/>
      <c r="B21" s="14"/>
      <c r="C21" s="10" t="s">
        <v>53</v>
      </c>
      <c r="D21" s="11">
        <v>3</v>
      </c>
      <c r="E21" s="22" t="s">
        <v>24</v>
      </c>
      <c r="F21" s="11">
        <v>1</v>
      </c>
      <c r="G21" s="22" t="s">
        <v>25</v>
      </c>
      <c r="H21" s="23">
        <v>30</v>
      </c>
      <c r="I21" s="24">
        <f t="shared" si="0"/>
        <v>90</v>
      </c>
      <c r="J21" s="27" t="s">
        <v>54</v>
      </c>
    </row>
    <row r="22" ht="22.5" customHeight="1" spans="1:10">
      <c r="A22" s="9"/>
      <c r="B22" s="14"/>
      <c r="C22" s="10"/>
      <c r="D22" s="11">
        <v>7</v>
      </c>
      <c r="E22" s="22" t="s">
        <v>24</v>
      </c>
      <c r="F22" s="11">
        <v>1</v>
      </c>
      <c r="G22" s="22" t="s">
        <v>25</v>
      </c>
      <c r="H22" s="23">
        <v>20</v>
      </c>
      <c r="I22" s="24">
        <f t="shared" si="0"/>
        <v>140</v>
      </c>
      <c r="J22" s="27" t="s">
        <v>55</v>
      </c>
    </row>
    <row r="23" ht="22.5" customHeight="1" spans="1:10">
      <c r="A23" s="9"/>
      <c r="B23" s="14"/>
      <c r="C23" s="10"/>
      <c r="D23" s="11">
        <v>10</v>
      </c>
      <c r="E23" s="22" t="s">
        <v>24</v>
      </c>
      <c r="F23" s="11">
        <v>1</v>
      </c>
      <c r="G23" s="22" t="s">
        <v>25</v>
      </c>
      <c r="H23" s="23">
        <v>30</v>
      </c>
      <c r="I23" s="24">
        <f t="shared" si="0"/>
        <v>300</v>
      </c>
      <c r="J23" s="27" t="s">
        <v>56</v>
      </c>
    </row>
    <row r="24" ht="22.5" customHeight="1" spans="1:10">
      <c r="A24" s="9"/>
      <c r="B24" s="14"/>
      <c r="C24" s="10" t="s">
        <v>57</v>
      </c>
      <c r="D24" s="11">
        <v>10</v>
      </c>
      <c r="E24" s="22" t="s">
        <v>58</v>
      </c>
      <c r="F24" s="11">
        <v>1</v>
      </c>
      <c r="G24" s="22" t="s">
        <v>25</v>
      </c>
      <c r="H24" s="23">
        <v>0</v>
      </c>
      <c r="I24" s="24">
        <f t="shared" si="0"/>
        <v>0</v>
      </c>
      <c r="J24" s="27" t="s">
        <v>59</v>
      </c>
    </row>
    <row r="25" ht="22.5" customHeight="1" spans="1:10">
      <c r="A25" s="9"/>
      <c r="B25" s="14"/>
      <c r="C25" s="10" t="s">
        <v>60</v>
      </c>
      <c r="D25" s="11">
        <v>10</v>
      </c>
      <c r="E25" s="22" t="s">
        <v>24</v>
      </c>
      <c r="F25" s="11">
        <v>1</v>
      </c>
      <c r="G25" s="22" t="s">
        <v>25</v>
      </c>
      <c r="H25" s="23">
        <v>90</v>
      </c>
      <c r="I25" s="24">
        <f t="shared" si="0"/>
        <v>900</v>
      </c>
      <c r="J25" s="27" t="s">
        <v>61</v>
      </c>
    </row>
    <row r="26" ht="22.5" customHeight="1" spans="1:10">
      <c r="A26" s="9"/>
      <c r="B26" s="14"/>
      <c r="C26" s="10" t="s">
        <v>62</v>
      </c>
      <c r="D26" s="11">
        <v>1</v>
      </c>
      <c r="E26" s="22" t="s">
        <v>58</v>
      </c>
      <c r="F26" s="11">
        <v>1</v>
      </c>
      <c r="G26" s="22" t="s">
        <v>25</v>
      </c>
      <c r="H26" s="23">
        <v>0</v>
      </c>
      <c r="I26" s="24">
        <f t="shared" si="0"/>
        <v>0</v>
      </c>
      <c r="J26" s="27" t="s">
        <v>49</v>
      </c>
    </row>
    <row r="27" ht="22.5" customHeight="1" spans="1:10">
      <c r="A27" s="9"/>
      <c r="B27" s="14"/>
      <c r="C27" s="10" t="s">
        <v>63</v>
      </c>
      <c r="D27" s="11">
        <v>3</v>
      </c>
      <c r="E27" s="22" t="s">
        <v>24</v>
      </c>
      <c r="F27" s="11">
        <v>1</v>
      </c>
      <c r="G27" s="22" t="s">
        <v>25</v>
      </c>
      <c r="H27" s="23">
        <v>40</v>
      </c>
      <c r="I27" s="24">
        <f t="shared" si="0"/>
        <v>120</v>
      </c>
      <c r="J27" s="27" t="s">
        <v>64</v>
      </c>
    </row>
    <row r="28" ht="22.5" customHeight="1" spans="1:10">
      <c r="A28" s="9"/>
      <c r="B28" s="14"/>
      <c r="C28" s="10"/>
      <c r="D28" s="11">
        <v>7</v>
      </c>
      <c r="E28" s="22" t="s">
        <v>24</v>
      </c>
      <c r="F28" s="11">
        <v>1</v>
      </c>
      <c r="G28" s="22" t="s">
        <v>25</v>
      </c>
      <c r="H28" s="23">
        <v>20</v>
      </c>
      <c r="I28" s="24">
        <f t="shared" si="0"/>
        <v>140</v>
      </c>
      <c r="J28" s="27" t="s">
        <v>65</v>
      </c>
    </row>
    <row r="29" ht="22.5" customHeight="1" spans="1:10">
      <c r="A29" s="9"/>
      <c r="B29" s="12" t="s">
        <v>29</v>
      </c>
      <c r="C29" s="12"/>
      <c r="D29" s="12"/>
      <c r="E29" s="12"/>
      <c r="F29" s="12"/>
      <c r="G29" s="12"/>
      <c r="H29" s="12"/>
      <c r="I29" s="30">
        <f>SUM(I17:I27)</f>
        <v>9376</v>
      </c>
      <c r="J29" s="27"/>
    </row>
    <row r="30" ht="22.5" customHeight="1" spans="1:10">
      <c r="A30" s="9" t="s">
        <v>66</v>
      </c>
      <c r="B30" s="14" t="s">
        <v>67</v>
      </c>
      <c r="C30" s="10" t="s">
        <v>68</v>
      </c>
      <c r="D30" s="11">
        <v>1</v>
      </c>
      <c r="E30" s="22" t="s">
        <v>69</v>
      </c>
      <c r="F30" s="11">
        <v>8</v>
      </c>
      <c r="G30" s="22" t="s">
        <v>70</v>
      </c>
      <c r="H30" s="24">
        <v>1400</v>
      </c>
      <c r="I30" s="24">
        <f>H30*F30*D30</f>
        <v>11200</v>
      </c>
      <c r="J30" s="27" t="s">
        <v>71</v>
      </c>
    </row>
    <row r="31" ht="22.5" customHeight="1" spans="1:10">
      <c r="A31" s="9"/>
      <c r="B31" s="12" t="s">
        <v>29</v>
      </c>
      <c r="C31" s="12"/>
      <c r="D31" s="12"/>
      <c r="E31" s="12"/>
      <c r="F31" s="12"/>
      <c r="G31" s="12"/>
      <c r="H31" s="12"/>
      <c r="I31" s="30">
        <f>SUM(I30:I30)</f>
        <v>11200</v>
      </c>
      <c r="J31" s="27"/>
    </row>
    <row r="32" ht="22.5" customHeight="1" spans="1:10">
      <c r="A32" s="9" t="s">
        <v>72</v>
      </c>
      <c r="B32" s="14" t="s">
        <v>73</v>
      </c>
      <c r="C32" s="10"/>
      <c r="D32" s="11">
        <v>1</v>
      </c>
      <c r="E32" s="22" t="s">
        <v>58</v>
      </c>
      <c r="F32" s="11">
        <v>1</v>
      </c>
      <c r="G32" s="22" t="s">
        <v>25</v>
      </c>
      <c r="H32" s="23">
        <v>60</v>
      </c>
      <c r="I32" s="24">
        <f t="shared" ref="I32:I41" si="1">H32*F32*D32</f>
        <v>60</v>
      </c>
      <c r="J32" s="27"/>
    </row>
    <row r="33" ht="22.5" customHeight="1" spans="1:10">
      <c r="A33" s="9"/>
      <c r="B33" s="14" t="s">
        <v>74</v>
      </c>
      <c r="C33" s="10" t="s">
        <v>75</v>
      </c>
      <c r="D33" s="11">
        <v>1</v>
      </c>
      <c r="E33" s="22" t="s">
        <v>58</v>
      </c>
      <c r="F33" s="11">
        <v>1</v>
      </c>
      <c r="G33" s="22" t="s">
        <v>25</v>
      </c>
      <c r="H33" s="23">
        <v>1000</v>
      </c>
      <c r="I33" s="24">
        <f t="shared" si="1"/>
        <v>1000</v>
      </c>
      <c r="J33" s="27" t="s">
        <v>76</v>
      </c>
    </row>
    <row r="34" ht="22.5" customHeight="1" spans="1:10">
      <c r="A34" s="9"/>
      <c r="B34" s="14" t="s">
        <v>77</v>
      </c>
      <c r="C34" s="10" t="s">
        <v>78</v>
      </c>
      <c r="D34" s="11">
        <v>1</v>
      </c>
      <c r="E34" s="22" t="s">
        <v>58</v>
      </c>
      <c r="F34" s="11">
        <v>1</v>
      </c>
      <c r="G34" s="22" t="s">
        <v>25</v>
      </c>
      <c r="H34" s="23">
        <v>900</v>
      </c>
      <c r="I34" s="24">
        <f t="shared" si="1"/>
        <v>900</v>
      </c>
      <c r="J34" s="27" t="s">
        <v>76</v>
      </c>
    </row>
    <row r="35" ht="22.5" customHeight="1" spans="1:10">
      <c r="A35" s="9"/>
      <c r="B35" s="14" t="s">
        <v>79</v>
      </c>
      <c r="C35" s="10" t="s">
        <v>80</v>
      </c>
      <c r="D35" s="11">
        <v>1</v>
      </c>
      <c r="E35" s="22" t="s">
        <v>58</v>
      </c>
      <c r="F35" s="11">
        <v>1</v>
      </c>
      <c r="G35" s="22" t="s">
        <v>25</v>
      </c>
      <c r="H35" s="23">
        <v>50</v>
      </c>
      <c r="I35" s="24">
        <f t="shared" si="1"/>
        <v>50</v>
      </c>
      <c r="J35" s="27"/>
    </row>
    <row r="36" ht="22.5" customHeight="1" spans="1:10">
      <c r="A36" s="9"/>
      <c r="B36" s="14" t="s">
        <v>81</v>
      </c>
      <c r="C36" s="10"/>
      <c r="D36" s="11">
        <v>1</v>
      </c>
      <c r="E36" s="22" t="s">
        <v>58</v>
      </c>
      <c r="F36" s="11">
        <v>1</v>
      </c>
      <c r="G36" s="22" t="s">
        <v>25</v>
      </c>
      <c r="H36" s="23">
        <v>350</v>
      </c>
      <c r="I36" s="24">
        <f t="shared" ref="I36" si="2">H36*F36*D36</f>
        <v>350</v>
      </c>
      <c r="J36" s="27"/>
    </row>
    <row r="37" ht="22.5" customHeight="1" spans="1:10">
      <c r="A37" s="9"/>
      <c r="B37" s="14" t="s">
        <v>82</v>
      </c>
      <c r="C37" s="10" t="s">
        <v>83</v>
      </c>
      <c r="D37" s="11">
        <v>1</v>
      </c>
      <c r="E37" s="22" t="s">
        <v>58</v>
      </c>
      <c r="F37" s="11">
        <v>1</v>
      </c>
      <c r="G37" s="22" t="s">
        <v>25</v>
      </c>
      <c r="H37" s="23">
        <v>800</v>
      </c>
      <c r="I37" s="24">
        <f t="shared" si="1"/>
        <v>800</v>
      </c>
      <c r="J37" s="27"/>
    </row>
    <row r="38" ht="22.5" customHeight="1" spans="1:10">
      <c r="A38" s="9"/>
      <c r="B38" s="14" t="s">
        <v>84</v>
      </c>
      <c r="C38" s="10"/>
      <c r="D38" s="11">
        <v>10</v>
      </c>
      <c r="E38" s="22" t="s">
        <v>85</v>
      </c>
      <c r="F38" s="11">
        <v>1</v>
      </c>
      <c r="G38" s="22" t="s">
        <v>25</v>
      </c>
      <c r="H38" s="23">
        <v>50</v>
      </c>
      <c r="I38" s="24">
        <f t="shared" si="1"/>
        <v>500</v>
      </c>
      <c r="J38" s="27"/>
    </row>
    <row r="39" ht="22.5" customHeight="1" spans="1:10">
      <c r="A39" s="9"/>
      <c r="B39" s="14" t="s">
        <v>86</v>
      </c>
      <c r="C39" s="10"/>
      <c r="D39" s="11">
        <v>10</v>
      </c>
      <c r="E39" s="22" t="s">
        <v>85</v>
      </c>
      <c r="F39" s="11">
        <v>1</v>
      </c>
      <c r="G39" s="22" t="s">
        <v>25</v>
      </c>
      <c r="H39" s="23">
        <v>176</v>
      </c>
      <c r="I39" s="24">
        <f t="shared" si="1"/>
        <v>1760</v>
      </c>
      <c r="J39" s="27" t="s">
        <v>87</v>
      </c>
    </row>
    <row r="40" ht="22.5" customHeight="1" spans="1:10">
      <c r="A40" s="9"/>
      <c r="B40" s="14" t="s">
        <v>88</v>
      </c>
      <c r="C40" s="10"/>
      <c r="D40" s="11">
        <v>10</v>
      </c>
      <c r="E40" s="22" t="s">
        <v>85</v>
      </c>
      <c r="F40" s="11">
        <v>1</v>
      </c>
      <c r="G40" s="22" t="s">
        <v>25</v>
      </c>
      <c r="H40" s="23">
        <v>138</v>
      </c>
      <c r="I40" s="24">
        <f t="shared" si="1"/>
        <v>1380</v>
      </c>
      <c r="J40" s="27" t="s">
        <v>87</v>
      </c>
    </row>
    <row r="41" ht="22.5" customHeight="1" spans="1:10">
      <c r="A41" s="9"/>
      <c r="B41" s="14" t="s">
        <v>89</v>
      </c>
      <c r="C41" s="10" t="s">
        <v>90</v>
      </c>
      <c r="D41" s="11">
        <v>1</v>
      </c>
      <c r="E41" s="22" t="s">
        <v>58</v>
      </c>
      <c r="F41" s="11">
        <v>1</v>
      </c>
      <c r="G41" s="22" t="s">
        <v>25</v>
      </c>
      <c r="H41" s="23">
        <v>200</v>
      </c>
      <c r="I41" s="24">
        <f t="shared" si="1"/>
        <v>200</v>
      </c>
      <c r="J41" s="27"/>
    </row>
    <row r="42" ht="22.5" customHeight="1" spans="1:10">
      <c r="A42" s="9"/>
      <c r="B42" s="12" t="s">
        <v>29</v>
      </c>
      <c r="C42" s="12"/>
      <c r="D42" s="12"/>
      <c r="E42" s="12"/>
      <c r="F42" s="12"/>
      <c r="G42" s="12"/>
      <c r="H42" s="12"/>
      <c r="I42" s="30">
        <f>SUM(I32:I41)</f>
        <v>7000</v>
      </c>
      <c r="J42" s="27"/>
    </row>
    <row r="43" ht="22.5" customHeight="1" spans="1:10">
      <c r="A43" s="9" t="s">
        <v>91</v>
      </c>
      <c r="B43" s="10" t="s">
        <v>92</v>
      </c>
      <c r="C43" s="10" t="s">
        <v>93</v>
      </c>
      <c r="D43" s="11">
        <v>1</v>
      </c>
      <c r="E43" s="22" t="s">
        <v>24</v>
      </c>
      <c r="F43" s="11">
        <v>8</v>
      </c>
      <c r="G43" s="22" t="s">
        <v>70</v>
      </c>
      <c r="H43" s="23">
        <v>1000</v>
      </c>
      <c r="I43" s="24">
        <f t="shared" ref="I43:I48" si="3">H43*F43*D43</f>
        <v>8000</v>
      </c>
      <c r="J43" s="27" t="s">
        <v>94</v>
      </c>
    </row>
    <row r="44" ht="22.5" customHeight="1" spans="1:10">
      <c r="A44" s="9"/>
      <c r="B44" s="10" t="s">
        <v>95</v>
      </c>
      <c r="C44" s="10" t="s">
        <v>96</v>
      </c>
      <c r="D44" s="11">
        <v>1</v>
      </c>
      <c r="E44" s="22" t="s">
        <v>24</v>
      </c>
      <c r="F44" s="11">
        <v>1</v>
      </c>
      <c r="G44" s="22" t="s">
        <v>25</v>
      </c>
      <c r="H44" s="23">
        <v>1000</v>
      </c>
      <c r="I44" s="24">
        <f t="shared" si="3"/>
        <v>1000</v>
      </c>
      <c r="J44" s="27" t="s">
        <v>97</v>
      </c>
    </row>
    <row r="45" ht="22.5" customHeight="1" spans="1:10">
      <c r="A45" s="9"/>
      <c r="B45" s="10" t="s">
        <v>98</v>
      </c>
      <c r="C45" s="10" t="s">
        <v>99</v>
      </c>
      <c r="D45" s="11">
        <v>1</v>
      </c>
      <c r="E45" s="22" t="s">
        <v>24</v>
      </c>
      <c r="F45" s="11">
        <v>7</v>
      </c>
      <c r="G45" s="22" t="s">
        <v>70</v>
      </c>
      <c r="H45" s="23">
        <v>70</v>
      </c>
      <c r="I45" s="24">
        <f t="shared" si="3"/>
        <v>490</v>
      </c>
      <c r="J45" s="27" t="s">
        <v>100</v>
      </c>
    </row>
    <row r="46" ht="22.5" customHeight="1" spans="1:10">
      <c r="A46" s="9"/>
      <c r="B46" s="10" t="s">
        <v>101</v>
      </c>
      <c r="C46" s="10" t="s">
        <v>102</v>
      </c>
      <c r="D46" s="11">
        <v>1</v>
      </c>
      <c r="E46" s="22" t="s">
        <v>24</v>
      </c>
      <c r="F46" s="11">
        <v>6</v>
      </c>
      <c r="G46" s="22" t="s">
        <v>70</v>
      </c>
      <c r="H46" s="23">
        <v>500</v>
      </c>
      <c r="I46" s="24">
        <f t="shared" si="3"/>
        <v>3000</v>
      </c>
      <c r="J46" s="27" t="s">
        <v>103</v>
      </c>
    </row>
    <row r="47" ht="22.5" customHeight="1" spans="1:10">
      <c r="A47" s="9"/>
      <c r="B47" s="10" t="s">
        <v>104</v>
      </c>
      <c r="C47" s="10"/>
      <c r="D47" s="11">
        <v>1</v>
      </c>
      <c r="E47" s="22" t="s">
        <v>24</v>
      </c>
      <c r="F47" s="11">
        <v>7</v>
      </c>
      <c r="G47" s="22" t="s">
        <v>70</v>
      </c>
      <c r="H47" s="23">
        <v>2800</v>
      </c>
      <c r="I47" s="24">
        <f t="shared" si="3"/>
        <v>19600</v>
      </c>
      <c r="J47" s="27"/>
    </row>
    <row r="48" ht="22.5" customHeight="1" spans="1:10">
      <c r="A48" s="9"/>
      <c r="B48" s="10" t="s">
        <v>105</v>
      </c>
      <c r="C48" s="10" t="s">
        <v>106</v>
      </c>
      <c r="D48" s="11">
        <v>10</v>
      </c>
      <c r="E48" s="22" t="s">
        <v>24</v>
      </c>
      <c r="F48" s="11">
        <v>1</v>
      </c>
      <c r="G48" s="22" t="s">
        <v>25</v>
      </c>
      <c r="H48" s="24">
        <v>35</v>
      </c>
      <c r="I48" s="24">
        <f t="shared" si="3"/>
        <v>350</v>
      </c>
      <c r="J48" s="27"/>
    </row>
    <row r="49" ht="22.5" customHeight="1" spans="1:10">
      <c r="A49" s="9"/>
      <c r="B49" s="12" t="s">
        <v>29</v>
      </c>
      <c r="C49" s="12"/>
      <c r="D49" s="12"/>
      <c r="E49" s="12"/>
      <c r="F49" s="12"/>
      <c r="G49" s="12"/>
      <c r="H49" s="12"/>
      <c r="I49" s="32">
        <f>SUM(I43:I48)</f>
        <v>32440</v>
      </c>
      <c r="J49" s="27"/>
    </row>
    <row r="50" ht="22.5" customHeight="1" spans="1:10">
      <c r="A50" s="9" t="s">
        <v>107</v>
      </c>
      <c r="B50" s="15">
        <v>0.09</v>
      </c>
      <c r="C50" s="15"/>
      <c r="D50" s="15"/>
      <c r="E50" s="15"/>
      <c r="F50" s="15"/>
      <c r="G50" s="15"/>
      <c r="H50" s="15"/>
      <c r="I50" s="24">
        <f>SUM(I9+I12+I16+I29+I31+I42+I49)*B50</f>
        <v>11616.84</v>
      </c>
      <c r="J50" s="33"/>
    </row>
    <row r="51" ht="22.5" customHeight="1" spans="1:10">
      <c r="A51" s="9" t="s">
        <v>108</v>
      </c>
      <c r="B51" s="15">
        <v>0.04</v>
      </c>
      <c r="C51" s="15"/>
      <c r="D51" s="15"/>
      <c r="E51" s="15"/>
      <c r="F51" s="15"/>
      <c r="G51" s="15"/>
      <c r="H51" s="15"/>
      <c r="I51" s="24">
        <f>(I9+I12+I16+I29+I31+I42+I49+I50)*B51</f>
        <v>5627.7136</v>
      </c>
      <c r="J51" s="34" t="s">
        <v>109</v>
      </c>
    </row>
    <row r="52" ht="22.5" customHeight="1" spans="1:10">
      <c r="A52" s="16" t="s">
        <v>110</v>
      </c>
      <c r="B52" s="16"/>
      <c r="C52" s="16"/>
      <c r="D52" s="16"/>
      <c r="E52" s="16"/>
      <c r="F52" s="16"/>
      <c r="G52" s="16"/>
      <c r="H52" s="16"/>
      <c r="I52" s="35">
        <f>I9+I12+I16+I51+I50+I49+I31+I42+I29</f>
        <v>146320.5536</v>
      </c>
      <c r="J52" s="33"/>
    </row>
    <row r="53" spans="1:10">
      <c r="A53" s="17"/>
      <c r="B53" s="17"/>
      <c r="C53" s="17"/>
      <c r="D53" s="17"/>
      <c r="E53" s="17"/>
      <c r="F53" s="17"/>
      <c r="G53" s="17"/>
      <c r="H53" s="17"/>
      <c r="I53" s="36"/>
      <c r="J53" s="25"/>
    </row>
    <row r="54" spans="1:10">
      <c r="A54" s="18" t="s">
        <v>111</v>
      </c>
      <c r="B54" s="19"/>
      <c r="C54" s="19"/>
      <c r="D54" s="19"/>
      <c r="E54" s="25"/>
      <c r="F54" s="19"/>
      <c r="G54" s="19"/>
      <c r="H54" s="19"/>
      <c r="I54" s="19"/>
      <c r="J54" s="25"/>
    </row>
    <row r="55" spans="1:10">
      <c r="A55" s="18" t="s">
        <v>112</v>
      </c>
      <c r="B55" s="19" t="s">
        <v>113</v>
      </c>
      <c r="C55" s="19"/>
      <c r="D55" s="19"/>
      <c r="E55" s="19"/>
      <c r="F55" s="19"/>
      <c r="G55" s="19"/>
      <c r="H55" s="19"/>
      <c r="I55" s="19"/>
      <c r="J55" s="25"/>
    </row>
    <row r="56" spans="1:10">
      <c r="A56" s="18" t="s">
        <v>114</v>
      </c>
      <c r="B56" s="19" t="s">
        <v>115</v>
      </c>
      <c r="C56" s="19"/>
      <c r="D56" s="19"/>
      <c r="E56" s="19"/>
      <c r="F56" s="19"/>
      <c r="G56" s="19"/>
      <c r="H56" s="19"/>
      <c r="I56" s="19"/>
      <c r="J56" s="25"/>
    </row>
    <row r="57" spans="1:10">
      <c r="A57" s="18" t="s">
        <v>116</v>
      </c>
      <c r="B57" s="19" t="s">
        <v>2</v>
      </c>
      <c r="C57" s="19"/>
      <c r="D57" s="19"/>
      <c r="E57" s="19"/>
      <c r="F57" s="19"/>
      <c r="G57" s="19"/>
      <c r="H57" s="19"/>
      <c r="I57" s="19"/>
      <c r="J57" s="25"/>
    </row>
  </sheetData>
  <mergeCells count="28">
    <mergeCell ref="A1:J1"/>
    <mergeCell ref="A2:J2"/>
    <mergeCell ref="B3:G3"/>
    <mergeCell ref="I3:J3"/>
    <mergeCell ref="F4:G4"/>
    <mergeCell ref="I4:J4"/>
    <mergeCell ref="A5:J5"/>
    <mergeCell ref="B9:H9"/>
    <mergeCell ref="B12:H12"/>
    <mergeCell ref="B16:H16"/>
    <mergeCell ref="B29:H29"/>
    <mergeCell ref="B31:H31"/>
    <mergeCell ref="B42:H42"/>
    <mergeCell ref="B49:H49"/>
    <mergeCell ref="B50:H50"/>
    <mergeCell ref="B51:H51"/>
    <mergeCell ref="A52:H52"/>
    <mergeCell ref="A7:A9"/>
    <mergeCell ref="A10:A12"/>
    <mergeCell ref="A13:A16"/>
    <mergeCell ref="A17:A29"/>
    <mergeCell ref="A30:A31"/>
    <mergeCell ref="A32:A42"/>
    <mergeCell ref="A43:A49"/>
    <mergeCell ref="B17:B28"/>
    <mergeCell ref="C19:C20"/>
    <mergeCell ref="C21:C23"/>
    <mergeCell ref="C27:C28"/>
  </mergeCells>
  <pageMargins left="0.7" right="0.7" top="0.75" bottom="0.75" header="0.3" footer="0.3"/>
  <pageSetup paperSize="9" scale="4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耿吴茜</dc:creator>
  <cp:lastModifiedBy>果子儿</cp:lastModifiedBy>
  <dcterms:created xsi:type="dcterms:W3CDTF">2015-06-06T02:19:00Z</dcterms:created>
  <cp:lastPrinted>2023-05-15T13:54:00Z</cp:lastPrinted>
  <dcterms:modified xsi:type="dcterms:W3CDTF">2023-07-03T14:53:24Z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DAF3B76A32A6A2B06470A264394F2FDB_43</vt:lpwstr>
  </property>
  <property fmtid="{D5CDD505-2E9C-101B-9397-08002B2CF9AE}" pid="3" name="KSOProductBuildVer">
    <vt:lpwstr>2052-5.2.1.7798</vt:lpwstr>
  </property>
</Properties>
</file>