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/>
  <mc:AlternateContent xmlns:mc="http://schemas.openxmlformats.org/markup-compatibility/2006">
    <mc:Choice Requires="x15">
      <x15ac:absPath xmlns:x15ac="http://schemas.microsoft.com/office/spreadsheetml/2010/11/ac" url="D:\康辉会展工作文档\爱美客\意大利游学\"/>
    </mc:Choice>
  </mc:AlternateContent>
  <xr:revisionPtr revIDLastSave="0" documentId="13_ncr:1_{4315920F-BBF7-42DA-B1A9-8D1B09C406EA}" xr6:coauthVersionLast="47" xr6:coauthVersionMax="47" xr10:uidLastSave="{00000000-0000-0000-0000-000000000000}"/>
  <bookViews>
    <workbookView xWindow="-98" yWindow="-98" windowWidth="21795" windowHeight="12975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9" i="3" l="1"/>
  <c r="H28" i="3"/>
  <c r="H34" i="3"/>
  <c r="H25" i="3"/>
  <c r="H24" i="3"/>
  <c r="H23" i="3"/>
  <c r="H30" i="3"/>
  <c r="H31" i="3"/>
  <c r="H40" i="3"/>
  <c r="H27" i="3"/>
  <c r="H36" i="3"/>
  <c r="H35" i="3"/>
  <c r="H69" i="3"/>
  <c r="H68" i="3"/>
  <c r="H70" i="3"/>
  <c r="I37" i="2"/>
  <c r="H37" i="2"/>
  <c r="I36" i="2"/>
  <c r="I35" i="2"/>
  <c r="I34" i="2"/>
  <c r="I18" i="2"/>
  <c r="G21" i="2" s="1"/>
  <c r="H18" i="2"/>
  <c r="B21" i="2" s="1"/>
  <c r="K21" i="2" s="1"/>
  <c r="G18" i="2"/>
  <c r="G74" i="3"/>
  <c r="F74" i="3"/>
  <c r="D74" i="3"/>
  <c r="C74" i="3"/>
  <c r="H73" i="3"/>
  <c r="H72" i="3"/>
  <c r="H71" i="3"/>
  <c r="H67" i="3"/>
  <c r="H66" i="3"/>
  <c r="H65" i="3"/>
  <c r="H64" i="3"/>
  <c r="E64" i="3"/>
  <c r="E74" i="3" s="1"/>
  <c r="G63" i="3"/>
  <c r="F63" i="3"/>
  <c r="D63" i="3"/>
  <c r="C63" i="3"/>
  <c r="H62" i="3"/>
  <c r="H61" i="3"/>
  <c r="H60" i="3"/>
  <c r="E60" i="3"/>
  <c r="E63" i="3" s="1"/>
  <c r="G59" i="3"/>
  <c r="F59" i="3"/>
  <c r="D59" i="3"/>
  <c r="C59" i="3"/>
  <c r="H58" i="3"/>
  <c r="H57" i="3"/>
  <c r="H59" i="3" s="1"/>
  <c r="E57" i="3"/>
  <c r="E59" i="3" s="1"/>
  <c r="G56" i="3"/>
  <c r="F56" i="3"/>
  <c r="D56" i="3"/>
  <c r="C56" i="3"/>
  <c r="H55" i="3"/>
  <c r="H54" i="3"/>
  <c r="H53" i="3"/>
  <c r="H52" i="3"/>
  <c r="E52" i="3"/>
  <c r="E56" i="3" s="1"/>
  <c r="G51" i="3"/>
  <c r="F51" i="3"/>
  <c r="D51" i="3"/>
  <c r="C51" i="3"/>
  <c r="H50" i="3"/>
  <c r="H49" i="3"/>
  <c r="H48" i="3"/>
  <c r="H47" i="3"/>
  <c r="E47" i="3"/>
  <c r="E51" i="3" s="1"/>
  <c r="G46" i="3"/>
  <c r="F46" i="3"/>
  <c r="D46" i="3"/>
  <c r="C46" i="3"/>
  <c r="H45" i="3"/>
  <c r="H44" i="3"/>
  <c r="H43" i="3"/>
  <c r="H42" i="3"/>
  <c r="H41" i="3"/>
  <c r="H39" i="3"/>
  <c r="H38" i="3"/>
  <c r="H37" i="3"/>
  <c r="H33" i="3"/>
  <c r="E33" i="3"/>
  <c r="E46" i="3" s="1"/>
  <c r="G32" i="3"/>
  <c r="F32" i="3"/>
  <c r="D32" i="3"/>
  <c r="C32" i="3"/>
  <c r="H22" i="3"/>
  <c r="E22" i="3"/>
  <c r="E32" i="3" s="1"/>
  <c r="G21" i="3"/>
  <c r="F21" i="3"/>
  <c r="D21" i="3"/>
  <c r="C21" i="3"/>
  <c r="H20" i="3"/>
  <c r="H19" i="3"/>
  <c r="H18" i="3"/>
  <c r="H17" i="3"/>
  <c r="E17" i="3"/>
  <c r="E21" i="3" s="1"/>
  <c r="G16" i="3"/>
  <c r="F16" i="3"/>
  <c r="D16" i="3"/>
  <c r="C16" i="3"/>
  <c r="H15" i="3"/>
  <c r="H14" i="3"/>
  <c r="E14" i="3"/>
  <c r="E16" i="3" s="1"/>
  <c r="G13" i="3"/>
  <c r="F13" i="3"/>
  <c r="D13" i="3"/>
  <c r="C13" i="3"/>
  <c r="H12" i="3"/>
  <c r="H11" i="3"/>
  <c r="H10" i="3"/>
  <c r="H9" i="3"/>
  <c r="H8" i="3"/>
  <c r="E8" i="3"/>
  <c r="E13" i="3" s="1"/>
  <c r="H51" i="3" l="1"/>
  <c r="H74" i="3"/>
  <c r="H16" i="3"/>
  <c r="E75" i="3"/>
  <c r="C75" i="3"/>
  <c r="H63" i="3"/>
  <c r="D75" i="3"/>
  <c r="H56" i="3"/>
  <c r="H32" i="3"/>
  <c r="G75" i="3"/>
  <c r="G80" i="3" s="1"/>
  <c r="H46" i="3"/>
  <c r="H21" i="3"/>
  <c r="H13" i="3"/>
  <c r="F75" i="3"/>
  <c r="E80" i="3" s="1"/>
  <c r="H75" i="3" l="1"/>
  <c r="C80" i="3" s="1"/>
  <c r="I80" i="3" s="1"/>
</calcChain>
</file>

<file path=xl/sharedStrings.xml><?xml version="1.0" encoding="utf-8"?>
<sst xmlns="http://schemas.openxmlformats.org/spreadsheetml/2006/main" count="120" uniqueCount="97">
  <si>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</si>
  <si>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</si>
  <si>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</si>
  <si>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</si>
  <si>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</si>
  <si>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</si>
  <si>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</si>
  <si>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</si>
  <si>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</si>
  <si>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</si>
  <si>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</si>
  <si>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</si>
  <si>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</si>
  <si>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</si>
  <si>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</si>
  <si>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</si>
  <si>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</si>
  <si>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</si>
  <si>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</si>
  <si>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</si>
  <si>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</si>
  <si>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</si>
  <si>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</si>
  <si>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</si>
  <si>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</si>
  <si>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</si>
  <si>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</si>
  <si>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</si>
  <si>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</si>
  <si>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</si>
  <si>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</si>
  <si>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</si>
  <si>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</si>
  <si>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</si>
  <si>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</si>
  <si>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</si>
  <si>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</si>
  <si>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</si>
  <si>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</si>
  <si>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</si>
  <si>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</si>
  <si>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</si>
  <si>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</si>
  <si>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</si>
  <si>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</si>
  <si>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</si>
  <si>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</si>
  <si>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</si>
  <si>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</si>
  <si>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</si>
  <si>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</si>
  <si>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</si>
  <si>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</si>
  <si>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</si>
  <si>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</si>
  <si>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</si>
  <si>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</si>
  <si>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</si>
  <si>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</si>
  <si>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</si>
  <si>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</si>
  <si>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</si>
  <si>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</si>
  <si>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</si>
  <si>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</si>
  <si>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</si>
  <si>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</si>
  <si>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</si>
  <si>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</si>
  <si>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</si>
  <si>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</si>
  <si>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</si>
  <si>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</si>
  <si>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</si>
  <si>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</si>
  <si>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</si>
  <si>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</si>
  <si>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</si>
  <si>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</si>
  <si>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</si>
  <si>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</si>
  <si>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</si>
  <si>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</si>
  <si>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</si>
  <si>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现金补贴6000欧</t>
    <phoneticPr fontId="12" type="noConversion"/>
  </si>
  <si>
    <t>194欧 罗马餐费</t>
    <phoneticPr fontId="12" type="noConversion"/>
  </si>
  <si>
    <t>379欧 中餐</t>
    <phoneticPr fontId="12" type="noConversion"/>
  </si>
  <si>
    <t>罗马洲际尾款</t>
    <phoneticPr fontId="12" type="noConversion"/>
  </si>
  <si>
    <t>咖啡现金</t>
    <phoneticPr fontId="12" type="noConversion"/>
  </si>
  <si>
    <t>伴手礼161.71欧 现金</t>
    <phoneticPr fontId="12" type="noConversion"/>
  </si>
  <si>
    <t>火车票</t>
    <phoneticPr fontId="12" type="noConversion"/>
  </si>
  <si>
    <t>音响</t>
    <phoneticPr fontId="12" type="noConversion"/>
  </si>
  <si>
    <t>快递</t>
    <phoneticPr fontId="12" type="noConversion"/>
  </si>
  <si>
    <t>伴手礼948</t>
    <phoneticPr fontId="12" type="noConversion"/>
  </si>
  <si>
    <t>兼职打车</t>
    <phoneticPr fontId="12" type="noConversion"/>
  </si>
  <si>
    <t>京东</t>
    <phoneticPr fontId="12" type="noConversion"/>
  </si>
  <si>
    <t>饿了吗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</si>
</sst>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14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110">
    <xf numFmtId="0" fontId="0" fillId="0" borderId="0" xfId="0">
      <alignment vertical="center"/>
    </xf>
    <xf numFmtId="0" fontId="10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>
      <alignment vertical="center"/>
    </xf>
    <xf numFmtId="0" fontId="3" fillId="0" borderId="0" xfId="2" applyFont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3" borderId="8" xfId="2" applyFont="1" applyFill="1" applyBorder="1">
      <alignment vertical="center"/>
    </xf>
    <xf numFmtId="0" fontId="4" fillId="0" borderId="8" xfId="2" applyFont="1" applyBorder="1">
      <alignment vertical="center"/>
    </xf>
    <xf numFmtId="178" fontId="3" fillId="0" borderId="0" xfId="2" applyNumberFormat="1" applyFont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180" fontId="0" fillId="3" borderId="8" xfId="0" applyNumberFormat="1" applyFill="1" applyBorder="1" applyAlignment="1">
      <alignment horizontal="right" vertical="center"/>
    </xf>
    <xf numFmtId="0" fontId="1" fillId="0" borderId="0" xfId="2" applyFo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0" fillId="3" borderId="8" xfId="0" applyFill="1" applyBorder="1">
      <alignment vertical="center"/>
    </xf>
    <xf numFmtId="0" fontId="6" fillId="0" borderId="0" xfId="0" applyFont="1" applyAlignment="1">
      <alignment horizontal="center" vertical="center"/>
    </xf>
    <xf numFmtId="180" fontId="6" fillId="0" borderId="0" xfId="0" applyNumberFormat="1" applyFont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0" fontId="13" fillId="0" borderId="8" xfId="0" applyFont="1" applyBorder="1">
      <alignment vertical="center"/>
    </xf>
    <xf numFmtId="0" fontId="13" fillId="3" borderId="8" xfId="0" applyFont="1" applyFill="1" applyBorder="1">
      <alignment vertical="center"/>
    </xf>
    <xf numFmtId="0" fontId="10" fillId="0" borderId="8" xfId="0" applyFont="1" applyBorder="1">
      <alignment vertical="center"/>
    </xf>
    <xf numFmtId="0" fontId="10" fillId="3" borderId="8" xfId="0" applyFont="1" applyFill="1" applyBorder="1">
      <alignment vertical="center"/>
    </xf>
    <xf numFmtId="180" fontId="0" fillId="10" borderId="8" xfId="0" applyNumberFormat="1" applyFill="1" applyBorder="1" applyAlignment="1">
      <alignment horizontal="right" vertical="center"/>
    </xf>
    <xf numFmtId="0" fontId="10" fillId="10" borderId="8" xfId="0" applyFont="1" applyFill="1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7" fillId="5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180" fontId="0" fillId="0" borderId="9" xfId="0" applyNumberFormat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180" fontId="0" fillId="0" borderId="10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176" fontId="3" fillId="3" borderId="6" xfId="2" applyNumberFormat="1" applyFont="1" applyFill="1" applyBorder="1" applyAlignment="1">
      <alignment horizontal="center" vertical="center"/>
    </xf>
    <xf numFmtId="176" fontId="3" fillId="3" borderId="7" xfId="2" applyNumberFormat="1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176" fontId="3" fillId="3" borderId="8" xfId="2" applyNumberFormat="1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4" fillId="3" borderId="8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1239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82"/>
  <sheetViews>
    <sheetView tabSelected="1" view="pageBreakPreview" topLeftCell="A64" zoomScaleNormal="100" workbookViewId="0">
      <selection activeCell="J79" sqref="J79"/>
    </sheetView>
  </sheetViews>
  <sheetFormatPr defaultColWidth="9" defaultRowHeight="21" customHeight="1" x14ac:dyDescent="0.3"/>
  <cols>
    <col min="1" max="1" width="9" style="28"/>
    <col min="2" max="2" width="16.73046875" customWidth="1"/>
    <col min="3" max="3" width="9" style="29"/>
    <col min="6" max="6" width="16" customWidth="1"/>
    <col min="7" max="7" width="11.86328125" customWidth="1"/>
    <col min="8" max="8" width="13" customWidth="1"/>
    <col min="9" max="9" width="24.86328125" customWidth="1"/>
    <col min="10" max="10" width="39.46484375" customWidth="1"/>
  </cols>
  <sheetData>
    <row r="2" spans="1:12" ht="21" customHeight="1" x14ac:dyDescent="0.3">
      <c r="C2" s="79" t="s">
        <v>0</v>
      </c>
      <c r="D2" s="79"/>
      <c r="E2" s="79"/>
      <c r="F2" s="79"/>
      <c r="G2" s="79"/>
      <c r="H2" s="79"/>
      <c r="I2" s="39"/>
      <c r="J2" s="39"/>
      <c r="K2" s="39"/>
      <c r="L2" s="39"/>
    </row>
    <row r="4" spans="1:12" ht="21" customHeight="1" x14ac:dyDescent="0.3">
      <c r="H4" s="60" t="s">
        <v>1</v>
      </c>
      <c r="I4" s="60"/>
      <c r="J4" s="60" t="s">
        <v>2</v>
      </c>
    </row>
    <row r="5" spans="1:12" ht="21" customHeight="1" x14ac:dyDescent="0.3">
      <c r="H5" s="61"/>
      <c r="I5" s="61"/>
      <c r="J5" s="61"/>
    </row>
    <row r="6" spans="1:12" ht="21" customHeight="1" x14ac:dyDescent="0.3">
      <c r="A6" s="77" t="s">
        <v>3</v>
      </c>
      <c r="B6" s="65" t="s">
        <v>4</v>
      </c>
      <c r="C6" s="80" t="s">
        <v>5</v>
      </c>
      <c r="D6" s="80"/>
      <c r="E6" s="80"/>
      <c r="F6" s="81" t="s">
        <v>6</v>
      </c>
      <c r="G6" s="81"/>
      <c r="H6" s="81"/>
      <c r="I6" s="81"/>
      <c r="J6" s="65" t="s">
        <v>7</v>
      </c>
    </row>
    <row r="7" spans="1:12" ht="21" customHeight="1" x14ac:dyDescent="0.3">
      <c r="A7" s="77"/>
      <c r="B7" s="65"/>
      <c r="C7" s="32" t="s">
        <v>8</v>
      </c>
      <c r="D7" s="33" t="s">
        <v>9</v>
      </c>
      <c r="E7" s="30" t="s">
        <v>10</v>
      </c>
      <c r="F7" s="31" t="s">
        <v>11</v>
      </c>
      <c r="G7" s="31" t="s">
        <v>12</v>
      </c>
      <c r="H7" s="31" t="s">
        <v>13</v>
      </c>
      <c r="I7" s="31" t="s">
        <v>14</v>
      </c>
      <c r="J7" s="65"/>
    </row>
    <row r="8" spans="1:12" ht="21" customHeight="1" x14ac:dyDescent="0.3">
      <c r="A8" s="78">
        <v>1</v>
      </c>
      <c r="B8" s="74" t="s">
        <v>15</v>
      </c>
      <c r="C8" s="66">
        <v>0</v>
      </c>
      <c r="D8" s="70"/>
      <c r="E8" s="66">
        <f>C8*D8</f>
        <v>0</v>
      </c>
      <c r="F8" s="34">
        <v>0</v>
      </c>
      <c r="G8" s="34">
        <v>228</v>
      </c>
      <c r="H8" s="34">
        <f t="shared" ref="H8:H12" si="0">F8+G8</f>
        <v>228</v>
      </c>
      <c r="I8" s="48" t="s">
        <v>90</v>
      </c>
      <c r="J8" s="54" t="s">
        <v>16</v>
      </c>
    </row>
    <row r="9" spans="1:12" ht="21" customHeight="1" x14ac:dyDescent="0.3">
      <c r="A9" s="78"/>
      <c r="B9" s="74"/>
      <c r="C9" s="66"/>
      <c r="D9" s="70"/>
      <c r="E9" s="66"/>
      <c r="F9" s="52">
        <v>327.02</v>
      </c>
      <c r="G9" s="52">
        <v>0</v>
      </c>
      <c r="H9" s="52">
        <f t="shared" si="0"/>
        <v>327.02</v>
      </c>
      <c r="I9" s="53" t="s">
        <v>94</v>
      </c>
      <c r="J9" s="55"/>
    </row>
    <row r="10" spans="1:12" ht="21" customHeight="1" x14ac:dyDescent="0.3">
      <c r="A10" s="78"/>
      <c r="B10" s="74"/>
      <c r="C10" s="66"/>
      <c r="D10" s="70"/>
      <c r="E10" s="66"/>
      <c r="F10" s="34">
        <v>0</v>
      </c>
      <c r="G10" s="34">
        <v>0</v>
      </c>
      <c r="H10" s="34">
        <f t="shared" si="0"/>
        <v>0</v>
      </c>
      <c r="I10" s="40"/>
      <c r="J10" s="55"/>
    </row>
    <row r="11" spans="1:12" ht="21" customHeight="1" x14ac:dyDescent="0.3">
      <c r="A11" s="78"/>
      <c r="B11" s="74"/>
      <c r="C11" s="66"/>
      <c r="D11" s="70"/>
      <c r="E11" s="66"/>
      <c r="F11" s="34">
        <v>0</v>
      </c>
      <c r="G11" s="34">
        <v>0</v>
      </c>
      <c r="H11" s="34">
        <f t="shared" si="0"/>
        <v>0</v>
      </c>
      <c r="I11" s="40"/>
      <c r="J11" s="55"/>
    </row>
    <row r="12" spans="1:12" ht="21" customHeight="1" x14ac:dyDescent="0.3">
      <c r="A12" s="78"/>
      <c r="B12" s="74"/>
      <c r="C12" s="66"/>
      <c r="D12" s="70"/>
      <c r="E12" s="66"/>
      <c r="F12" s="34">
        <v>0</v>
      </c>
      <c r="G12" s="34">
        <v>0</v>
      </c>
      <c r="H12" s="34">
        <f t="shared" si="0"/>
        <v>0</v>
      </c>
      <c r="I12" s="40"/>
      <c r="J12" s="55"/>
    </row>
    <row r="13" spans="1:12" s="27" customFormat="1" ht="21" customHeight="1" x14ac:dyDescent="0.3">
      <c r="A13" s="35"/>
      <c r="B13" s="36" t="s">
        <v>17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327.02</v>
      </c>
      <c r="G13" s="37">
        <f t="shared" ref="G13:H13" si="1">SUM(G8:G12)</f>
        <v>228</v>
      </c>
      <c r="H13" s="37">
        <f t="shared" si="1"/>
        <v>555.02</v>
      </c>
      <c r="I13" s="41"/>
      <c r="J13" s="56"/>
    </row>
    <row r="14" spans="1:12" ht="21" customHeight="1" x14ac:dyDescent="0.3">
      <c r="A14" s="71">
        <v>2</v>
      </c>
      <c r="B14" s="85" t="s">
        <v>18</v>
      </c>
      <c r="C14" s="67">
        <v>0</v>
      </c>
      <c r="D14" s="71"/>
      <c r="E14" s="67">
        <f>C14*D14</f>
        <v>0</v>
      </c>
      <c r="F14" s="34">
        <v>0</v>
      </c>
      <c r="G14" s="34">
        <v>0</v>
      </c>
      <c r="H14" s="34">
        <f>F14+G14</f>
        <v>0</v>
      </c>
      <c r="I14" s="40"/>
      <c r="J14" s="54" t="s">
        <v>19</v>
      </c>
    </row>
    <row r="15" spans="1:12" ht="21" customHeight="1" x14ac:dyDescent="0.3">
      <c r="A15" s="72"/>
      <c r="B15" s="86"/>
      <c r="C15" s="68"/>
      <c r="D15" s="72"/>
      <c r="E15" s="68"/>
      <c r="F15" s="34">
        <v>0</v>
      </c>
      <c r="G15" s="34">
        <v>0</v>
      </c>
      <c r="H15" s="34">
        <f t="shared" ref="H15" si="2">F15+G15</f>
        <v>0</v>
      </c>
      <c r="I15" s="40"/>
      <c r="J15" s="55"/>
    </row>
    <row r="16" spans="1:12" s="27" customFormat="1" ht="21" customHeight="1" x14ac:dyDescent="0.3">
      <c r="A16" s="35"/>
      <c r="B16" s="36" t="s">
        <v>20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41"/>
      <c r="J16" s="56"/>
    </row>
    <row r="17" spans="1:10" ht="21" customHeight="1" x14ac:dyDescent="0.3">
      <c r="A17" s="78">
        <v>3</v>
      </c>
      <c r="B17" s="74" t="s">
        <v>21</v>
      </c>
      <c r="C17" s="66">
        <v>0</v>
      </c>
      <c r="D17" s="70"/>
      <c r="E17" s="66">
        <f>C17*D17</f>
        <v>0</v>
      </c>
      <c r="F17" s="34">
        <v>0</v>
      </c>
      <c r="G17" s="34">
        <v>0</v>
      </c>
      <c r="H17" s="34">
        <f t="shared" ref="H17:H22" si="3">F17+G17</f>
        <v>0</v>
      </c>
      <c r="I17" s="40"/>
      <c r="J17" s="62" t="s">
        <v>22</v>
      </c>
    </row>
    <row r="18" spans="1:10" ht="21" customHeight="1" x14ac:dyDescent="0.3">
      <c r="A18" s="78"/>
      <c r="B18" s="74"/>
      <c r="C18" s="66"/>
      <c r="D18" s="70"/>
      <c r="E18" s="66"/>
      <c r="F18" s="34">
        <v>0</v>
      </c>
      <c r="G18" s="34">
        <v>0</v>
      </c>
      <c r="H18" s="34">
        <f t="shared" si="3"/>
        <v>0</v>
      </c>
      <c r="I18" s="40"/>
      <c r="J18" s="63"/>
    </row>
    <row r="19" spans="1:10" ht="21" customHeight="1" x14ac:dyDescent="0.3">
      <c r="A19" s="78"/>
      <c r="B19" s="74"/>
      <c r="C19" s="66"/>
      <c r="D19" s="70"/>
      <c r="E19" s="66"/>
      <c r="F19" s="34">
        <v>0</v>
      </c>
      <c r="G19" s="34">
        <v>0</v>
      </c>
      <c r="H19" s="34">
        <f t="shared" si="3"/>
        <v>0</v>
      </c>
      <c r="I19" s="40"/>
      <c r="J19" s="63"/>
    </row>
    <row r="20" spans="1:10" ht="21" customHeight="1" x14ac:dyDescent="0.3">
      <c r="A20" s="78"/>
      <c r="B20" s="74"/>
      <c r="C20" s="66"/>
      <c r="D20" s="70"/>
      <c r="E20" s="66"/>
      <c r="F20" s="34">
        <v>0</v>
      </c>
      <c r="G20" s="34">
        <v>0</v>
      </c>
      <c r="H20" s="34">
        <f t="shared" si="3"/>
        <v>0</v>
      </c>
      <c r="I20" s="40"/>
      <c r="J20" s="63"/>
    </row>
    <row r="21" spans="1:10" s="27" customFormat="1" ht="21" customHeight="1" x14ac:dyDescent="0.3">
      <c r="A21" s="35"/>
      <c r="B21" s="36" t="s">
        <v>23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41"/>
      <c r="J21" s="64"/>
    </row>
    <row r="22" spans="1:10" ht="21" customHeight="1" x14ac:dyDescent="0.3">
      <c r="A22" s="78">
        <v>4</v>
      </c>
      <c r="B22" s="74" t="s">
        <v>24</v>
      </c>
      <c r="C22" s="66">
        <v>0</v>
      </c>
      <c r="D22" s="70"/>
      <c r="E22" s="66">
        <f>C22*D22</f>
        <v>0</v>
      </c>
      <c r="F22" s="34">
        <v>45393.599999999999</v>
      </c>
      <c r="G22" s="34">
        <v>0</v>
      </c>
      <c r="H22" s="34">
        <f t="shared" si="3"/>
        <v>45393.599999999999</v>
      </c>
      <c r="I22" s="48" t="s">
        <v>84</v>
      </c>
      <c r="J22" s="62" t="s">
        <v>25</v>
      </c>
    </row>
    <row r="23" spans="1:10" ht="21" customHeight="1" x14ac:dyDescent="0.3">
      <c r="A23" s="78"/>
      <c r="B23" s="74"/>
      <c r="C23" s="66"/>
      <c r="D23" s="70"/>
      <c r="E23" s="66"/>
      <c r="F23" s="34">
        <v>1480.72</v>
      </c>
      <c r="G23" s="34">
        <v>0</v>
      </c>
      <c r="H23" s="34">
        <f>(F23+G23)</f>
        <v>1480.72</v>
      </c>
      <c r="I23" s="48" t="s">
        <v>85</v>
      </c>
      <c r="J23" s="63"/>
    </row>
    <row r="24" spans="1:10" ht="21" customHeight="1" x14ac:dyDescent="0.3">
      <c r="A24" s="78"/>
      <c r="B24" s="74"/>
      <c r="C24" s="66"/>
      <c r="D24" s="70"/>
      <c r="E24" s="66"/>
      <c r="F24" s="34">
        <v>2908.42</v>
      </c>
      <c r="G24" s="34">
        <v>0</v>
      </c>
      <c r="H24" s="34">
        <f>(F24+G24)</f>
        <v>2908.42</v>
      </c>
      <c r="I24" s="48" t="s">
        <v>86</v>
      </c>
      <c r="J24" s="63"/>
    </row>
    <row r="25" spans="1:10" ht="21" customHeight="1" x14ac:dyDescent="0.3">
      <c r="A25" s="78"/>
      <c r="B25" s="74"/>
      <c r="C25" s="66"/>
      <c r="D25" s="70"/>
      <c r="E25" s="66"/>
      <c r="F25" s="34">
        <v>133.9</v>
      </c>
      <c r="G25" s="34">
        <v>0</v>
      </c>
      <c r="H25" s="34">
        <f>(F25+G25)*7.62</f>
        <v>1020.3180000000001</v>
      </c>
      <c r="I25" s="48" t="s">
        <v>88</v>
      </c>
      <c r="J25" s="63"/>
    </row>
    <row r="26" spans="1:10" ht="21" customHeight="1" x14ac:dyDescent="0.3">
      <c r="A26" s="78"/>
      <c r="B26" s="74"/>
      <c r="C26" s="66"/>
      <c r="D26" s="70"/>
      <c r="E26" s="66"/>
      <c r="F26" s="34">
        <v>420</v>
      </c>
      <c r="G26" s="34">
        <v>420</v>
      </c>
      <c r="H26" s="34">
        <v>420</v>
      </c>
      <c r="I26" s="48"/>
      <c r="J26" s="63"/>
    </row>
    <row r="27" spans="1:10" ht="21" customHeight="1" x14ac:dyDescent="0.3">
      <c r="A27" s="78"/>
      <c r="B27" s="74"/>
      <c r="C27" s="66"/>
      <c r="D27" s="70"/>
      <c r="E27" s="66"/>
      <c r="F27" s="34">
        <v>11000</v>
      </c>
      <c r="G27" s="34">
        <v>0</v>
      </c>
      <c r="H27" s="34">
        <f t="shared" ref="H27:H29" si="6">F27+G27</f>
        <v>11000</v>
      </c>
      <c r="I27" s="48"/>
      <c r="J27" s="63"/>
    </row>
    <row r="28" spans="1:10" ht="21" customHeight="1" x14ac:dyDescent="0.3">
      <c r="A28" s="78"/>
      <c r="B28" s="74"/>
      <c r="C28" s="66"/>
      <c r="D28" s="70"/>
      <c r="E28" s="66"/>
      <c r="F28" s="34">
        <v>0</v>
      </c>
      <c r="G28" s="52">
        <v>1251</v>
      </c>
      <c r="H28" s="52">
        <f t="shared" si="6"/>
        <v>1251</v>
      </c>
      <c r="I28" s="48"/>
      <c r="J28" s="63"/>
    </row>
    <row r="29" spans="1:10" ht="21" customHeight="1" x14ac:dyDescent="0.3">
      <c r="A29" s="78"/>
      <c r="B29" s="74"/>
      <c r="C29" s="66"/>
      <c r="D29" s="70"/>
      <c r="E29" s="66"/>
      <c r="F29" s="34">
        <v>0</v>
      </c>
      <c r="G29" s="52">
        <v>615</v>
      </c>
      <c r="H29" s="52">
        <f t="shared" si="6"/>
        <v>615</v>
      </c>
      <c r="I29" s="48"/>
      <c r="J29" s="63"/>
    </row>
    <row r="30" spans="1:10" ht="21" customHeight="1" x14ac:dyDescent="0.3">
      <c r="A30" s="78"/>
      <c r="B30" s="74"/>
      <c r="C30" s="66"/>
      <c r="D30" s="70"/>
      <c r="E30" s="66"/>
      <c r="F30" s="34">
        <v>0</v>
      </c>
      <c r="G30" s="34">
        <v>0</v>
      </c>
      <c r="H30" s="34">
        <f>(F30+G30)*4.7</f>
        <v>0</v>
      </c>
      <c r="I30" s="48"/>
      <c r="J30" s="63"/>
    </row>
    <row r="31" spans="1:10" ht="21" customHeight="1" x14ac:dyDescent="0.3">
      <c r="A31" s="78"/>
      <c r="B31" s="74"/>
      <c r="C31" s="66"/>
      <c r="D31" s="70"/>
      <c r="E31" s="66"/>
      <c r="F31" s="34">
        <v>0</v>
      </c>
      <c r="G31" s="34">
        <v>0</v>
      </c>
      <c r="H31" s="34">
        <f>(F31+G31)*4.7</f>
        <v>0</v>
      </c>
      <c r="I31" s="48"/>
      <c r="J31" s="63"/>
    </row>
    <row r="32" spans="1:10" s="27" customFormat="1" ht="21" customHeight="1" x14ac:dyDescent="0.3">
      <c r="A32" s="35"/>
      <c r="B32" s="36" t="s">
        <v>26</v>
      </c>
      <c r="C32" s="37">
        <f>SUM(C22)</f>
        <v>0</v>
      </c>
      <c r="D32" s="37">
        <f t="shared" ref="D32:E32" si="7">SUM(D22)</f>
        <v>0</v>
      </c>
      <c r="E32" s="37">
        <f t="shared" si="7"/>
        <v>0</v>
      </c>
      <c r="F32" s="37">
        <f>SUM(F22:F31)</f>
        <v>61336.639999999999</v>
      </c>
      <c r="G32" s="37">
        <f>SUM(G22:G31)</f>
        <v>2286</v>
      </c>
      <c r="H32" s="37">
        <f>SUM(H22:H31)</f>
        <v>64089.057999999997</v>
      </c>
      <c r="I32" s="41"/>
      <c r="J32" s="64"/>
    </row>
    <row r="33" spans="1:10" ht="21" customHeight="1" x14ac:dyDescent="0.3">
      <c r="A33" s="71">
        <v>5</v>
      </c>
      <c r="B33" s="85" t="s">
        <v>27</v>
      </c>
      <c r="C33" s="67">
        <v>0</v>
      </c>
      <c r="D33" s="71"/>
      <c r="E33" s="67">
        <f>C33*D33</f>
        <v>0</v>
      </c>
      <c r="F33" s="34">
        <v>1234.24</v>
      </c>
      <c r="G33" s="34">
        <v>0</v>
      </c>
      <c r="H33" s="34">
        <f t="shared" ref="H33:H45" si="8">F33+G33</f>
        <v>1234.24</v>
      </c>
      <c r="I33" s="48" t="s">
        <v>89</v>
      </c>
      <c r="J33" s="54" t="s">
        <v>28</v>
      </c>
    </row>
    <row r="34" spans="1:10" ht="21" customHeight="1" x14ac:dyDescent="0.3">
      <c r="A34" s="73"/>
      <c r="B34" s="87"/>
      <c r="C34" s="69"/>
      <c r="D34" s="73"/>
      <c r="E34" s="69"/>
      <c r="F34" s="34">
        <v>948</v>
      </c>
      <c r="G34" s="34">
        <v>0</v>
      </c>
      <c r="H34" s="34">
        <f>(F34+G34)*7.62</f>
        <v>7223.76</v>
      </c>
      <c r="I34" s="50" t="s">
        <v>93</v>
      </c>
      <c r="J34" s="55"/>
    </row>
    <row r="35" spans="1:10" ht="21" customHeight="1" x14ac:dyDescent="0.3">
      <c r="A35" s="73"/>
      <c r="B35" s="87"/>
      <c r="C35" s="69"/>
      <c r="D35" s="73"/>
      <c r="E35" s="69"/>
      <c r="F35" s="34">
        <v>0</v>
      </c>
      <c r="G35" s="34">
        <v>0</v>
      </c>
      <c r="H35" s="34">
        <f>(F35+G35)*4.7</f>
        <v>0</v>
      </c>
      <c r="I35" s="48"/>
      <c r="J35" s="55"/>
    </row>
    <row r="36" spans="1:10" ht="21" customHeight="1" x14ac:dyDescent="0.3">
      <c r="A36" s="73"/>
      <c r="B36" s="87"/>
      <c r="C36" s="69"/>
      <c r="D36" s="73"/>
      <c r="E36" s="69"/>
      <c r="F36" s="34">
        <v>0</v>
      </c>
      <c r="G36" s="34">
        <v>0</v>
      </c>
      <c r="H36" s="34">
        <f>(F36+G36)*4.7</f>
        <v>0</v>
      </c>
      <c r="I36" s="48"/>
      <c r="J36" s="55"/>
    </row>
    <row r="37" spans="1:10" ht="21" customHeight="1" x14ac:dyDescent="0.3">
      <c r="A37" s="73"/>
      <c r="B37" s="87"/>
      <c r="C37" s="69"/>
      <c r="D37" s="73"/>
      <c r="E37" s="69"/>
      <c r="F37" s="38">
        <v>0</v>
      </c>
      <c r="G37" s="38">
        <v>0</v>
      </c>
      <c r="H37" s="38">
        <f t="shared" si="8"/>
        <v>0</v>
      </c>
      <c r="I37" s="49"/>
      <c r="J37" s="55"/>
    </row>
    <row r="38" spans="1:10" ht="21" customHeight="1" x14ac:dyDescent="0.3">
      <c r="A38" s="73"/>
      <c r="B38" s="87"/>
      <c r="C38" s="69"/>
      <c r="D38" s="73"/>
      <c r="E38" s="69"/>
      <c r="F38" s="38">
        <v>0</v>
      </c>
      <c r="G38" s="38">
        <v>0</v>
      </c>
      <c r="H38" s="38">
        <f t="shared" si="8"/>
        <v>0</v>
      </c>
      <c r="I38" s="49"/>
      <c r="J38" s="55"/>
    </row>
    <row r="39" spans="1:10" ht="21" customHeight="1" x14ac:dyDescent="0.3">
      <c r="A39" s="73"/>
      <c r="B39" s="87"/>
      <c r="C39" s="69"/>
      <c r="D39" s="73"/>
      <c r="E39" s="69"/>
      <c r="F39" s="38">
        <v>0</v>
      </c>
      <c r="G39" s="38">
        <v>0</v>
      </c>
      <c r="H39" s="38">
        <f t="shared" si="8"/>
        <v>0</v>
      </c>
      <c r="I39" s="49"/>
      <c r="J39" s="55"/>
    </row>
    <row r="40" spans="1:10" ht="21" customHeight="1" x14ac:dyDescent="0.3">
      <c r="A40" s="73"/>
      <c r="B40" s="87"/>
      <c r="C40" s="69"/>
      <c r="D40" s="73"/>
      <c r="E40" s="69"/>
      <c r="F40" s="38">
        <v>0</v>
      </c>
      <c r="G40" s="38">
        <v>0</v>
      </c>
      <c r="H40" s="34">
        <f>(F40+G40)*4.7</f>
        <v>0</v>
      </c>
      <c r="I40" s="49"/>
      <c r="J40" s="55"/>
    </row>
    <row r="41" spans="1:10" ht="21" customHeight="1" x14ac:dyDescent="0.3">
      <c r="A41" s="73"/>
      <c r="B41" s="87"/>
      <c r="C41" s="69"/>
      <c r="D41" s="73"/>
      <c r="E41" s="69"/>
      <c r="F41" s="38">
        <v>0</v>
      </c>
      <c r="G41" s="38">
        <v>0</v>
      </c>
      <c r="H41" s="38">
        <f t="shared" si="8"/>
        <v>0</v>
      </c>
      <c r="I41" s="42"/>
      <c r="J41" s="55"/>
    </row>
    <row r="42" spans="1:10" ht="21" customHeight="1" x14ac:dyDescent="0.3">
      <c r="A42" s="73"/>
      <c r="B42" s="87"/>
      <c r="C42" s="69"/>
      <c r="D42" s="73"/>
      <c r="E42" s="69"/>
      <c r="F42" s="38">
        <v>0</v>
      </c>
      <c r="G42" s="38">
        <v>0</v>
      </c>
      <c r="H42" s="38">
        <f t="shared" si="8"/>
        <v>0</v>
      </c>
      <c r="I42" s="42"/>
      <c r="J42" s="55"/>
    </row>
    <row r="43" spans="1:10" ht="21" customHeight="1" x14ac:dyDescent="0.3">
      <c r="A43" s="73"/>
      <c r="B43" s="87"/>
      <c r="C43" s="69"/>
      <c r="D43" s="73"/>
      <c r="E43" s="69"/>
      <c r="F43" s="38">
        <v>0</v>
      </c>
      <c r="G43" s="38">
        <v>0</v>
      </c>
      <c r="H43" s="38">
        <f t="shared" si="8"/>
        <v>0</v>
      </c>
      <c r="I43" s="42"/>
      <c r="J43" s="55"/>
    </row>
    <row r="44" spans="1:10" ht="21" customHeight="1" x14ac:dyDescent="0.3">
      <c r="A44" s="73"/>
      <c r="B44" s="87"/>
      <c r="C44" s="69"/>
      <c r="D44" s="73"/>
      <c r="E44" s="69"/>
      <c r="F44" s="38">
        <v>0</v>
      </c>
      <c r="G44" s="38">
        <v>0</v>
      </c>
      <c r="H44" s="38">
        <f t="shared" si="8"/>
        <v>0</v>
      </c>
      <c r="I44" s="42"/>
      <c r="J44" s="55"/>
    </row>
    <row r="45" spans="1:10" ht="21" customHeight="1" x14ac:dyDescent="0.3">
      <c r="A45" s="73"/>
      <c r="B45" s="87"/>
      <c r="C45" s="69"/>
      <c r="D45" s="73"/>
      <c r="E45" s="69"/>
      <c r="F45" s="38">
        <v>0</v>
      </c>
      <c r="G45" s="38">
        <v>0</v>
      </c>
      <c r="H45" s="38">
        <f t="shared" si="8"/>
        <v>0</v>
      </c>
      <c r="I45" s="42"/>
      <c r="J45" s="55"/>
    </row>
    <row r="46" spans="1:10" s="27" customFormat="1" ht="21" customHeight="1" x14ac:dyDescent="0.3">
      <c r="A46" s="35"/>
      <c r="B46" s="36" t="s">
        <v>29</v>
      </c>
      <c r="C46" s="37">
        <f>SUM(C33)</f>
        <v>0</v>
      </c>
      <c r="D46" s="37">
        <f>SUM(D33)</f>
        <v>0</v>
      </c>
      <c r="E46" s="37">
        <f>SUM(E33)</f>
        <v>0</v>
      </c>
      <c r="F46" s="37">
        <f>SUM(F33:F45)</f>
        <v>2182.2399999999998</v>
      </c>
      <c r="G46" s="37">
        <f>SUM(G33:G45)</f>
        <v>0</v>
      </c>
      <c r="H46" s="37">
        <f>SUM(H33:H45)</f>
        <v>8458</v>
      </c>
      <c r="I46" s="41"/>
      <c r="J46" s="56"/>
    </row>
    <row r="47" spans="1:10" ht="21" customHeight="1" x14ac:dyDescent="0.3">
      <c r="A47" s="78">
        <v>6</v>
      </c>
      <c r="B47" s="74" t="s">
        <v>30</v>
      </c>
      <c r="C47" s="66">
        <v>0</v>
      </c>
      <c r="D47" s="70"/>
      <c r="E47" s="66">
        <f t="shared" ref="E47:E64" si="9">C47*D47</f>
        <v>0</v>
      </c>
      <c r="F47" s="34">
        <v>0</v>
      </c>
      <c r="G47" s="34">
        <v>0</v>
      </c>
      <c r="H47" s="34">
        <f t="shared" ref="H47:H62" si="10">F47+G47</f>
        <v>0</v>
      </c>
      <c r="I47" s="40"/>
      <c r="J47" s="54" t="s">
        <v>31</v>
      </c>
    </row>
    <row r="48" spans="1:10" ht="21" customHeight="1" x14ac:dyDescent="0.3">
      <c r="A48" s="78"/>
      <c r="B48" s="74"/>
      <c r="C48" s="66"/>
      <c r="D48" s="70"/>
      <c r="E48" s="66"/>
      <c r="F48" s="34">
        <v>0</v>
      </c>
      <c r="G48" s="34">
        <v>0</v>
      </c>
      <c r="H48" s="34">
        <f t="shared" si="10"/>
        <v>0</v>
      </c>
      <c r="I48" s="40"/>
      <c r="J48" s="63"/>
    </row>
    <row r="49" spans="1:10" ht="21" customHeight="1" x14ac:dyDescent="0.3">
      <c r="A49" s="78"/>
      <c r="B49" s="74"/>
      <c r="C49" s="66"/>
      <c r="D49" s="70"/>
      <c r="E49" s="66"/>
      <c r="F49" s="34">
        <v>0</v>
      </c>
      <c r="G49" s="34">
        <v>0</v>
      </c>
      <c r="H49" s="34">
        <f t="shared" si="10"/>
        <v>0</v>
      </c>
      <c r="I49" s="40"/>
      <c r="J49" s="63"/>
    </row>
    <row r="50" spans="1:10" ht="21" customHeight="1" x14ac:dyDescent="0.3">
      <c r="A50" s="78"/>
      <c r="B50" s="74"/>
      <c r="C50" s="66"/>
      <c r="D50" s="70"/>
      <c r="E50" s="66"/>
      <c r="F50" s="34">
        <v>0</v>
      </c>
      <c r="G50" s="34">
        <v>0</v>
      </c>
      <c r="H50" s="34">
        <f t="shared" si="10"/>
        <v>0</v>
      </c>
      <c r="I50" s="40"/>
      <c r="J50" s="63"/>
    </row>
    <row r="51" spans="1:10" s="27" customFormat="1" ht="21" customHeight="1" x14ac:dyDescent="0.3">
      <c r="A51" s="35"/>
      <c r="B51" s="36" t="s">
        <v>32</v>
      </c>
      <c r="C51" s="37">
        <f>SUM(C47)</f>
        <v>0</v>
      </c>
      <c r="D51" s="37">
        <f t="shared" ref="D51:E51" si="11">SUM(D47)</f>
        <v>0</v>
      </c>
      <c r="E51" s="37">
        <f t="shared" si="11"/>
        <v>0</v>
      </c>
      <c r="F51" s="37">
        <f>SUM(F47:F50)</f>
        <v>0</v>
      </c>
      <c r="G51" s="37">
        <f t="shared" ref="G51:H51" si="12">SUM(G47:G50)</f>
        <v>0</v>
      </c>
      <c r="H51" s="37">
        <f t="shared" si="12"/>
        <v>0</v>
      </c>
      <c r="I51" s="41"/>
      <c r="J51" s="64"/>
    </row>
    <row r="52" spans="1:10" ht="21" customHeight="1" x14ac:dyDescent="0.3">
      <c r="A52" s="78">
        <v>7</v>
      </c>
      <c r="B52" s="74" t="s">
        <v>33</v>
      </c>
      <c r="C52" s="66">
        <v>0</v>
      </c>
      <c r="D52" s="70"/>
      <c r="E52" s="66">
        <f t="shared" si="9"/>
        <v>0</v>
      </c>
      <c r="F52" s="38">
        <v>0</v>
      </c>
      <c r="G52" s="38">
        <v>0</v>
      </c>
      <c r="H52" s="38">
        <f>F52+G52</f>
        <v>0</v>
      </c>
      <c r="I52" s="42"/>
      <c r="J52" s="57"/>
    </row>
    <row r="53" spans="1:10" ht="21" customHeight="1" x14ac:dyDescent="0.3">
      <c r="A53" s="78"/>
      <c r="B53" s="74"/>
      <c r="C53" s="66"/>
      <c r="D53" s="70"/>
      <c r="E53" s="66"/>
      <c r="F53" s="38">
        <v>0</v>
      </c>
      <c r="G53" s="38">
        <v>0</v>
      </c>
      <c r="H53" s="38">
        <f>F53+G53</f>
        <v>0</v>
      </c>
      <c r="I53" s="42"/>
      <c r="J53" s="58"/>
    </row>
    <row r="54" spans="1:10" ht="21" customHeight="1" x14ac:dyDescent="0.3">
      <c r="A54" s="78"/>
      <c r="B54" s="74"/>
      <c r="C54" s="66"/>
      <c r="D54" s="70"/>
      <c r="E54" s="66"/>
      <c r="F54" s="38">
        <v>0</v>
      </c>
      <c r="G54" s="38">
        <v>0</v>
      </c>
      <c r="H54" s="38">
        <f t="shared" si="10"/>
        <v>0</v>
      </c>
      <c r="I54" s="42"/>
      <c r="J54" s="58"/>
    </row>
    <row r="55" spans="1:10" ht="21" customHeight="1" x14ac:dyDescent="0.3">
      <c r="A55" s="78"/>
      <c r="B55" s="74"/>
      <c r="C55" s="66"/>
      <c r="D55" s="70"/>
      <c r="E55" s="66"/>
      <c r="F55" s="38">
        <v>0</v>
      </c>
      <c r="G55" s="38">
        <v>0</v>
      </c>
      <c r="H55" s="38">
        <f t="shared" si="10"/>
        <v>0</v>
      </c>
      <c r="I55" s="42"/>
      <c r="J55" s="58"/>
    </row>
    <row r="56" spans="1:10" s="27" customFormat="1" ht="21" customHeight="1" x14ac:dyDescent="0.3">
      <c r="A56" s="35"/>
      <c r="B56" s="36" t="s">
        <v>34</v>
      </c>
      <c r="C56" s="37">
        <f>SUM(C52)</f>
        <v>0</v>
      </c>
      <c r="D56" s="37">
        <f t="shared" ref="D56:E56" si="13">SUM(D52)</f>
        <v>0</v>
      </c>
      <c r="E56" s="37">
        <f t="shared" si="13"/>
        <v>0</v>
      </c>
      <c r="F56" s="37">
        <f>SUM(F52:F55)</f>
        <v>0</v>
      </c>
      <c r="G56" s="37">
        <f t="shared" ref="G56:H56" si="14">SUM(G52:G55)</f>
        <v>0</v>
      </c>
      <c r="H56" s="37">
        <f t="shared" si="14"/>
        <v>0</v>
      </c>
      <c r="I56" s="41"/>
      <c r="J56" s="59"/>
    </row>
    <row r="57" spans="1:10" ht="21" customHeight="1" x14ac:dyDescent="0.3">
      <c r="A57" s="78">
        <v>8</v>
      </c>
      <c r="B57" s="74" t="s">
        <v>35</v>
      </c>
      <c r="C57" s="66">
        <v>0</v>
      </c>
      <c r="D57" s="70"/>
      <c r="E57" s="66">
        <f t="shared" si="9"/>
        <v>0</v>
      </c>
      <c r="F57" s="34">
        <v>0</v>
      </c>
      <c r="G57" s="34">
        <v>0</v>
      </c>
      <c r="H57" s="34">
        <f t="shared" si="10"/>
        <v>0</v>
      </c>
      <c r="I57" s="40"/>
      <c r="J57" s="62" t="s">
        <v>36</v>
      </c>
    </row>
    <row r="58" spans="1:10" ht="21" customHeight="1" x14ac:dyDescent="0.3">
      <c r="A58" s="78"/>
      <c r="B58" s="74"/>
      <c r="C58" s="66"/>
      <c r="D58" s="70"/>
      <c r="E58" s="66"/>
      <c r="F58" s="34">
        <v>0</v>
      </c>
      <c r="G58" s="34">
        <v>0</v>
      </c>
      <c r="H58" s="34">
        <f t="shared" si="10"/>
        <v>0</v>
      </c>
      <c r="I58" s="40"/>
      <c r="J58" s="63"/>
    </row>
    <row r="59" spans="1:10" s="27" customFormat="1" ht="21" customHeight="1" x14ac:dyDescent="0.3">
      <c r="A59" s="35"/>
      <c r="B59" s="36" t="s">
        <v>37</v>
      </c>
      <c r="C59" s="37">
        <f>SUM(C57)</f>
        <v>0</v>
      </c>
      <c r="D59" s="37">
        <f t="shared" ref="D59:E59" si="15">SUM(D57)</f>
        <v>0</v>
      </c>
      <c r="E59" s="37">
        <f t="shared" si="15"/>
        <v>0</v>
      </c>
      <c r="F59" s="37">
        <f>SUM(F57:F58)</f>
        <v>0</v>
      </c>
      <c r="G59" s="37">
        <f t="shared" ref="G59:H59" si="16">SUM(G57:G58)</f>
        <v>0</v>
      </c>
      <c r="H59" s="37">
        <f t="shared" si="16"/>
        <v>0</v>
      </c>
      <c r="I59" s="41"/>
      <c r="J59" s="64"/>
    </row>
    <row r="60" spans="1:10" ht="21" customHeight="1" x14ac:dyDescent="0.3">
      <c r="A60" s="78">
        <v>9</v>
      </c>
      <c r="B60" s="74" t="s">
        <v>38</v>
      </c>
      <c r="C60" s="66">
        <v>0</v>
      </c>
      <c r="D60" s="70"/>
      <c r="E60" s="66">
        <f t="shared" si="9"/>
        <v>0</v>
      </c>
      <c r="F60" s="34">
        <v>0</v>
      </c>
      <c r="G60" s="34">
        <v>0</v>
      </c>
      <c r="H60" s="34">
        <f t="shared" si="10"/>
        <v>0</v>
      </c>
      <c r="I60" s="40"/>
      <c r="J60" s="54" t="s">
        <v>39</v>
      </c>
    </row>
    <row r="61" spans="1:10" ht="21" customHeight="1" x14ac:dyDescent="0.3">
      <c r="A61" s="78"/>
      <c r="B61" s="74"/>
      <c r="C61" s="66"/>
      <c r="D61" s="70"/>
      <c r="E61" s="66"/>
      <c r="F61" s="34">
        <v>0</v>
      </c>
      <c r="G61" s="34">
        <v>0</v>
      </c>
      <c r="H61" s="34">
        <f t="shared" si="10"/>
        <v>0</v>
      </c>
      <c r="I61" s="40"/>
      <c r="J61" s="55"/>
    </row>
    <row r="62" spans="1:10" ht="21" customHeight="1" x14ac:dyDescent="0.3">
      <c r="A62" s="78"/>
      <c r="B62" s="74"/>
      <c r="C62" s="66"/>
      <c r="D62" s="70"/>
      <c r="E62" s="66"/>
      <c r="F62" s="34">
        <v>0</v>
      </c>
      <c r="G62" s="34">
        <v>0</v>
      </c>
      <c r="H62" s="34">
        <f t="shared" si="10"/>
        <v>0</v>
      </c>
      <c r="I62" s="40"/>
      <c r="J62" s="55"/>
    </row>
    <row r="63" spans="1:10" s="27" customFormat="1" ht="21" customHeight="1" x14ac:dyDescent="0.3">
      <c r="A63" s="35"/>
      <c r="B63" s="36" t="s">
        <v>40</v>
      </c>
      <c r="C63" s="37">
        <f>SUM(C60)</f>
        <v>0</v>
      </c>
      <c r="D63" s="37">
        <f t="shared" ref="D63:E63" si="17">SUM(D60)</f>
        <v>0</v>
      </c>
      <c r="E63" s="37">
        <f t="shared" si="17"/>
        <v>0</v>
      </c>
      <c r="F63" s="37">
        <f>SUM(F60:F62)</f>
        <v>0</v>
      </c>
      <c r="G63" s="37">
        <f t="shared" ref="G63:H63" si="18">SUM(G60:G62)</f>
        <v>0</v>
      </c>
      <c r="H63" s="37">
        <f t="shared" si="18"/>
        <v>0</v>
      </c>
      <c r="I63" s="41"/>
      <c r="J63" s="56"/>
    </row>
    <row r="64" spans="1:10" ht="21" customHeight="1" x14ac:dyDescent="0.3">
      <c r="A64" s="71">
        <v>10</v>
      </c>
      <c r="B64" s="74" t="s">
        <v>41</v>
      </c>
      <c r="C64" s="66">
        <v>0</v>
      </c>
      <c r="D64" s="70"/>
      <c r="E64" s="66">
        <f t="shared" si="9"/>
        <v>0</v>
      </c>
      <c r="F64" s="38">
        <v>16381.22</v>
      </c>
      <c r="G64" s="38">
        <v>0</v>
      </c>
      <c r="H64" s="38">
        <f t="shared" ref="H64:H70" si="19">F64+G64</f>
        <v>16381.22</v>
      </c>
      <c r="I64" s="49" t="s">
        <v>87</v>
      </c>
      <c r="J64" s="57"/>
    </row>
    <row r="65" spans="1:10" ht="21" customHeight="1" x14ac:dyDescent="0.3">
      <c r="A65" s="73"/>
      <c r="B65" s="74"/>
      <c r="C65" s="66"/>
      <c r="D65" s="70"/>
      <c r="E65" s="66"/>
      <c r="F65" s="38">
        <v>151</v>
      </c>
      <c r="G65" s="38">
        <v>0</v>
      </c>
      <c r="H65" s="38">
        <f t="shared" si="19"/>
        <v>151</v>
      </c>
      <c r="I65" s="51" t="s">
        <v>95</v>
      </c>
      <c r="J65" s="58"/>
    </row>
    <row r="66" spans="1:10" ht="21" customHeight="1" x14ac:dyDescent="0.3">
      <c r="A66" s="73"/>
      <c r="B66" s="74"/>
      <c r="C66" s="66"/>
      <c r="D66" s="70"/>
      <c r="E66" s="66"/>
      <c r="F66" s="38">
        <v>120</v>
      </c>
      <c r="G66" s="38">
        <v>0</v>
      </c>
      <c r="H66" s="38">
        <f t="shared" si="19"/>
        <v>120</v>
      </c>
      <c r="I66" s="51" t="s">
        <v>95</v>
      </c>
      <c r="J66" s="58"/>
    </row>
    <row r="67" spans="1:10" ht="21" customHeight="1" x14ac:dyDescent="0.3">
      <c r="A67" s="73"/>
      <c r="B67" s="74"/>
      <c r="C67" s="66"/>
      <c r="D67" s="70"/>
      <c r="E67" s="66"/>
      <c r="F67" s="38">
        <v>0</v>
      </c>
      <c r="G67" s="38">
        <v>278.5</v>
      </c>
      <c r="H67" s="38">
        <f t="shared" si="19"/>
        <v>278.5</v>
      </c>
      <c r="I67" s="49" t="s">
        <v>91</v>
      </c>
      <c r="J67" s="58"/>
    </row>
    <row r="68" spans="1:10" ht="21" customHeight="1" x14ac:dyDescent="0.3">
      <c r="A68" s="73"/>
      <c r="B68" s="74"/>
      <c r="C68" s="66"/>
      <c r="D68" s="70"/>
      <c r="E68" s="66"/>
      <c r="F68" s="38">
        <v>692.88</v>
      </c>
      <c r="G68" s="38">
        <v>0</v>
      </c>
      <c r="H68" s="38">
        <f t="shared" si="19"/>
        <v>692.88</v>
      </c>
      <c r="I68" s="49" t="s">
        <v>92</v>
      </c>
      <c r="J68" s="58"/>
    </row>
    <row r="69" spans="1:10" ht="21" customHeight="1" x14ac:dyDescent="0.3">
      <c r="A69" s="73"/>
      <c r="B69" s="74"/>
      <c r="C69" s="66"/>
      <c r="D69" s="70"/>
      <c r="E69" s="66"/>
      <c r="F69" s="52">
        <v>163.69999999999999</v>
      </c>
      <c r="G69" s="52">
        <v>0</v>
      </c>
      <c r="H69" s="52">
        <f t="shared" si="19"/>
        <v>163.69999999999999</v>
      </c>
      <c r="I69" s="53" t="s">
        <v>96</v>
      </c>
      <c r="J69" s="58"/>
    </row>
    <row r="70" spans="1:10" ht="21" customHeight="1" x14ac:dyDescent="0.3">
      <c r="A70" s="73"/>
      <c r="B70" s="74"/>
      <c r="C70" s="66"/>
      <c r="D70" s="70"/>
      <c r="E70" s="66"/>
      <c r="F70" s="52">
        <v>278.5</v>
      </c>
      <c r="G70" s="52">
        <v>0</v>
      </c>
      <c r="H70" s="52">
        <f t="shared" si="19"/>
        <v>278.5</v>
      </c>
      <c r="I70" s="53" t="s">
        <v>96</v>
      </c>
      <c r="J70" s="58"/>
    </row>
    <row r="71" spans="1:10" ht="21" customHeight="1" x14ac:dyDescent="0.3">
      <c r="A71" s="73"/>
      <c r="B71" s="74"/>
      <c r="C71" s="66"/>
      <c r="D71" s="70"/>
      <c r="E71" s="66"/>
      <c r="F71" s="38">
        <v>0</v>
      </c>
      <c r="G71" s="38">
        <v>0</v>
      </c>
      <c r="H71" s="38">
        <f t="shared" ref="H71:H73" si="20">F71+G71</f>
        <v>0</v>
      </c>
      <c r="I71" s="42"/>
      <c r="J71" s="58"/>
    </row>
    <row r="72" spans="1:10" ht="21" customHeight="1" x14ac:dyDescent="0.3">
      <c r="A72" s="73"/>
      <c r="B72" s="74"/>
      <c r="C72" s="66"/>
      <c r="D72" s="70"/>
      <c r="E72" s="66"/>
      <c r="F72" s="38">
        <v>0</v>
      </c>
      <c r="G72" s="38">
        <v>0</v>
      </c>
      <c r="H72" s="34">
        <f t="shared" si="20"/>
        <v>0</v>
      </c>
      <c r="I72" s="42"/>
      <c r="J72" s="58"/>
    </row>
    <row r="73" spans="1:10" ht="21" customHeight="1" x14ac:dyDescent="0.3">
      <c r="A73" s="72"/>
      <c r="B73" s="74"/>
      <c r="C73" s="66"/>
      <c r="D73" s="70"/>
      <c r="E73" s="66"/>
      <c r="F73" s="38">
        <v>0</v>
      </c>
      <c r="G73" s="38">
        <v>0</v>
      </c>
      <c r="H73" s="38">
        <f t="shared" si="20"/>
        <v>0</v>
      </c>
      <c r="I73" s="42"/>
      <c r="J73" s="58"/>
    </row>
    <row r="74" spans="1:10" s="27" customFormat="1" ht="21" customHeight="1" x14ac:dyDescent="0.3">
      <c r="A74" s="35"/>
      <c r="B74" s="36" t="s">
        <v>42</v>
      </c>
      <c r="C74" s="37">
        <f>SUM(C64)</f>
        <v>0</v>
      </c>
      <c r="D74" s="37">
        <f t="shared" ref="D74:E74" si="21">SUM(D64)</f>
        <v>0</v>
      </c>
      <c r="E74" s="37">
        <f t="shared" si="21"/>
        <v>0</v>
      </c>
      <c r="F74" s="37">
        <f>SUM(F64:F73)</f>
        <v>17787.300000000003</v>
      </c>
      <c r="G74" s="37">
        <f t="shared" ref="G74" si="22">SUM(G64:G73)</f>
        <v>278.5</v>
      </c>
      <c r="H74" s="37">
        <f>SUM(H64:H73)</f>
        <v>18065.800000000003</v>
      </c>
      <c r="I74" s="41"/>
      <c r="J74" s="59"/>
    </row>
    <row r="75" spans="1:10" ht="21" customHeight="1" x14ac:dyDescent="0.3">
      <c r="A75" s="35"/>
      <c r="B75" s="36" t="s">
        <v>43</v>
      </c>
      <c r="C75" s="37">
        <f t="shared" ref="C75:H75" si="23">SUM(C74,C63,C59,C56,C51,C46,C32,C21,C16,C13)</f>
        <v>0</v>
      </c>
      <c r="D75" s="37">
        <f t="shared" si="23"/>
        <v>0</v>
      </c>
      <c r="E75" s="37">
        <f t="shared" si="23"/>
        <v>0</v>
      </c>
      <c r="F75" s="37">
        <f t="shared" si="23"/>
        <v>81633.2</v>
      </c>
      <c r="G75" s="37">
        <f t="shared" si="23"/>
        <v>2792.5</v>
      </c>
      <c r="H75" s="37">
        <f t="shared" si="23"/>
        <v>91167.878000000012</v>
      </c>
      <c r="I75" s="41"/>
      <c r="J75" s="45"/>
    </row>
    <row r="79" spans="1:10" ht="21" customHeight="1" x14ac:dyDescent="0.3">
      <c r="A79" s="82" t="s">
        <v>44</v>
      </c>
      <c r="B79" s="83"/>
      <c r="C79" s="84" t="s">
        <v>45</v>
      </c>
      <c r="D79" s="84"/>
      <c r="E79" s="84" t="s">
        <v>46</v>
      </c>
      <c r="F79" s="84"/>
      <c r="G79" s="84" t="s">
        <v>47</v>
      </c>
      <c r="H79" s="84"/>
      <c r="I79" s="46" t="s">
        <v>48</v>
      </c>
    </row>
    <row r="80" spans="1:10" ht="21" customHeight="1" x14ac:dyDescent="0.3">
      <c r="A80" s="75">
        <v>20000</v>
      </c>
      <c r="B80" s="76"/>
      <c r="C80" s="76">
        <f>H75</f>
        <v>91167.878000000012</v>
      </c>
      <c r="D80" s="76"/>
      <c r="E80" s="76">
        <f>F75</f>
        <v>81633.2</v>
      </c>
      <c r="F80" s="76"/>
      <c r="G80" s="76">
        <f>G75</f>
        <v>2792.5</v>
      </c>
      <c r="H80" s="76"/>
      <c r="I80" s="47">
        <f>A80-C80</f>
        <v>-71167.878000000012</v>
      </c>
    </row>
    <row r="82" spans="1:9" ht="21" customHeight="1" x14ac:dyDescent="0.3">
      <c r="A82" s="43" t="s">
        <v>49</v>
      </c>
      <c r="B82" s="27"/>
      <c r="C82" s="44" t="s">
        <v>50</v>
      </c>
      <c r="D82" s="43"/>
      <c r="E82" s="43" t="s">
        <v>51</v>
      </c>
      <c r="F82" s="43"/>
      <c r="G82" s="43" t="s">
        <v>52</v>
      </c>
      <c r="H82" s="43"/>
      <c r="I82" s="27"/>
    </row>
  </sheetData>
  <mergeCells count="76">
    <mergeCell ref="C2:H2"/>
    <mergeCell ref="C6:E6"/>
    <mergeCell ref="F6:I6"/>
    <mergeCell ref="A79:B79"/>
    <mergeCell ref="C79:D79"/>
    <mergeCell ref="E79:F79"/>
    <mergeCell ref="G79:H79"/>
    <mergeCell ref="B8:B12"/>
    <mergeCell ref="B14:B15"/>
    <mergeCell ref="B17:B20"/>
    <mergeCell ref="B22:B31"/>
    <mergeCell ref="B33:B45"/>
    <mergeCell ref="B47:B50"/>
    <mergeCell ref="B52:B55"/>
    <mergeCell ref="B57:B58"/>
    <mergeCell ref="B60:B62"/>
    <mergeCell ref="A80:B80"/>
    <mergeCell ref="C80:D80"/>
    <mergeCell ref="E80:F80"/>
    <mergeCell ref="G80:H80"/>
    <mergeCell ref="A6:A7"/>
    <mergeCell ref="A8:A12"/>
    <mergeCell ref="A14:A15"/>
    <mergeCell ref="A17:A20"/>
    <mergeCell ref="A22:A31"/>
    <mergeCell ref="A33:A45"/>
    <mergeCell ref="A47:A50"/>
    <mergeCell ref="A52:A55"/>
    <mergeCell ref="A57:A58"/>
    <mergeCell ref="A60:A62"/>
    <mergeCell ref="A64:A73"/>
    <mergeCell ref="B6:B7"/>
    <mergeCell ref="B64:B73"/>
    <mergeCell ref="C8:C12"/>
    <mergeCell ref="C14:C15"/>
    <mergeCell ref="C17:C20"/>
    <mergeCell ref="C22:C31"/>
    <mergeCell ref="C33:C45"/>
    <mergeCell ref="C47:C50"/>
    <mergeCell ref="C52:C55"/>
    <mergeCell ref="C57:C58"/>
    <mergeCell ref="C60:C62"/>
    <mergeCell ref="C64:C73"/>
    <mergeCell ref="D8:D12"/>
    <mergeCell ref="D14:D15"/>
    <mergeCell ref="D17:D20"/>
    <mergeCell ref="D22:D31"/>
    <mergeCell ref="D33:D45"/>
    <mergeCell ref="D47:D50"/>
    <mergeCell ref="D52:D55"/>
    <mergeCell ref="D57:D58"/>
    <mergeCell ref="D60:D62"/>
    <mergeCell ref="D64:D73"/>
    <mergeCell ref="E8:E12"/>
    <mergeCell ref="E14:E15"/>
    <mergeCell ref="E17:E20"/>
    <mergeCell ref="E22:E31"/>
    <mergeCell ref="E33:E45"/>
    <mergeCell ref="E47:E50"/>
    <mergeCell ref="E52:E55"/>
    <mergeCell ref="E57:E58"/>
    <mergeCell ref="E60:E62"/>
    <mergeCell ref="E64:E73"/>
    <mergeCell ref="J60:J63"/>
    <mergeCell ref="J64:J74"/>
    <mergeCell ref="H4:I5"/>
    <mergeCell ref="J22:J32"/>
    <mergeCell ref="J33:J46"/>
    <mergeCell ref="J47:J51"/>
    <mergeCell ref="J52:J56"/>
    <mergeCell ref="J57:J59"/>
    <mergeCell ref="J4:J5"/>
    <mergeCell ref="J6:J7"/>
    <mergeCell ref="J8:J13"/>
    <mergeCell ref="J14:J16"/>
    <mergeCell ref="J17:J21"/>
  </mergeCells>
  <phoneticPr fontId="12" type="noConversion"/>
  <pageMargins left="0.69930555555555596" right="0.69930555555555596" top="0.75" bottom="0.75" header="0.3" footer="0.3"/>
  <pageSetup paperSize="9" scale="42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workbookViewId="0">
      <selection activeCell="L54" sqref="L54"/>
    </sheetView>
  </sheetViews>
  <sheetFormatPr defaultColWidth="9" defaultRowHeight="13.5" x14ac:dyDescent="0.3"/>
  <cols>
    <col min="1" max="1" width="1.46484375" customWidth="1"/>
    <col min="2" max="3" width="2.265625" customWidth="1"/>
    <col min="4" max="4" width="12.1328125" customWidth="1"/>
    <col min="5" max="5" width="0.86328125" customWidth="1"/>
    <col min="6" max="6" width="18" customWidth="1"/>
    <col min="7" max="7" width="11.59765625" customWidth="1"/>
    <col min="8" max="8" width="11.1328125" customWidth="1"/>
    <col min="9" max="9" width="1" customWidth="1"/>
    <col min="10" max="10" width="11.86328125" customWidth="1"/>
    <col min="11" max="11" width="20.86328125" customWidth="1"/>
  </cols>
  <sheetData>
    <row r="1" spans="2:11" x14ac:dyDescent="0.3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649999999999999" x14ac:dyDescent="0.3">
      <c r="B3" s="79" t="s">
        <v>53</v>
      </c>
      <c r="C3" s="79"/>
      <c r="D3" s="79"/>
      <c r="E3" s="79"/>
      <c r="F3" s="79"/>
      <c r="G3" s="79"/>
      <c r="H3" s="79"/>
      <c r="I3" s="79"/>
      <c r="J3" s="79"/>
      <c r="K3" s="79"/>
    </row>
    <row r="4" spans="2:11" ht="20.100000000000001" customHeight="1" x14ac:dyDescent="0.3">
      <c r="B4" s="2"/>
      <c r="C4" s="2"/>
      <c r="D4" s="2"/>
      <c r="E4" s="2"/>
      <c r="F4" s="2"/>
      <c r="G4" s="2"/>
      <c r="H4" s="2"/>
      <c r="I4" s="2"/>
      <c r="J4" s="2"/>
      <c r="K4" s="20"/>
    </row>
    <row r="5" spans="2:11" ht="20.100000000000001" customHeight="1" x14ac:dyDescent="0.3">
      <c r="B5" s="3"/>
      <c r="C5" s="4"/>
      <c r="D5" s="5" t="s">
        <v>54</v>
      </c>
      <c r="E5" s="5"/>
      <c r="F5" s="102"/>
      <c r="G5" s="102"/>
      <c r="H5" s="5" t="s">
        <v>55</v>
      </c>
      <c r="I5" s="4"/>
      <c r="J5" s="102"/>
      <c r="K5" s="103"/>
    </row>
    <row r="6" spans="2:11" ht="20.100000000000001" customHeight="1" x14ac:dyDescent="0.3">
      <c r="B6" s="6"/>
      <c r="C6" s="7"/>
      <c r="D6" s="8" t="s">
        <v>56</v>
      </c>
      <c r="E6" s="8"/>
      <c r="F6" s="104"/>
      <c r="G6" s="104"/>
      <c r="H6" s="8" t="s">
        <v>57</v>
      </c>
      <c r="I6" s="7"/>
      <c r="J6" s="104"/>
      <c r="K6" s="105"/>
    </row>
    <row r="7" spans="2:11" ht="20.100000000000001" customHeight="1" x14ac:dyDescent="0.3">
      <c r="B7" s="6"/>
      <c r="C7" s="7"/>
      <c r="D7" s="8" t="s">
        <v>58</v>
      </c>
      <c r="E7" s="8"/>
      <c r="F7" s="104"/>
      <c r="G7" s="104"/>
      <c r="H7" s="8" t="s">
        <v>59</v>
      </c>
      <c r="I7" s="7"/>
      <c r="J7" s="104"/>
      <c r="K7" s="105"/>
    </row>
    <row r="8" spans="2:11" ht="20.100000000000001" customHeight="1" x14ac:dyDescent="0.3">
      <c r="B8" s="9"/>
      <c r="C8" s="10"/>
      <c r="D8" s="11"/>
      <c r="E8" s="11"/>
      <c r="F8" s="12"/>
      <c r="G8" s="12"/>
      <c r="H8" s="11" t="s">
        <v>60</v>
      </c>
      <c r="I8" s="10"/>
      <c r="J8" s="99"/>
      <c r="K8" s="100"/>
    </row>
    <row r="9" spans="2:11" ht="20.100000000000001" customHeight="1" x14ac:dyDescent="0.3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20.100000000000001" customHeight="1" x14ac:dyDescent="0.3">
      <c r="B10" s="88" t="s">
        <v>3</v>
      </c>
      <c r="C10" s="90"/>
      <c r="D10" s="13" t="s">
        <v>61</v>
      </c>
      <c r="E10" s="88" t="s">
        <v>62</v>
      </c>
      <c r="F10" s="90"/>
      <c r="G10" s="15" t="s">
        <v>63</v>
      </c>
      <c r="H10" s="14" t="s">
        <v>64</v>
      </c>
      <c r="I10" s="88" t="s">
        <v>65</v>
      </c>
      <c r="J10" s="90"/>
      <c r="K10" s="15" t="s">
        <v>66</v>
      </c>
    </row>
    <row r="11" spans="2:11" ht="20.100000000000001" customHeight="1" x14ac:dyDescent="0.3">
      <c r="B11" s="108">
        <v>1</v>
      </c>
      <c r="C11" s="109"/>
      <c r="D11" s="93" t="s">
        <v>67</v>
      </c>
      <c r="E11" s="108" t="s">
        <v>68</v>
      </c>
      <c r="F11" s="109"/>
      <c r="G11" s="16">
        <v>0</v>
      </c>
      <c r="H11" s="16"/>
      <c r="I11" s="97"/>
      <c r="J11" s="98"/>
      <c r="K11" s="21" t="s">
        <v>69</v>
      </c>
    </row>
    <row r="12" spans="2:11" ht="20.100000000000001" customHeight="1" x14ac:dyDescent="0.3">
      <c r="B12" s="108">
        <v>2</v>
      </c>
      <c r="C12" s="109"/>
      <c r="D12" s="94"/>
      <c r="E12" s="96" t="s">
        <v>70</v>
      </c>
      <c r="F12" s="96"/>
      <c r="G12" s="16">
        <v>0</v>
      </c>
      <c r="H12" s="16"/>
      <c r="I12" s="97"/>
      <c r="J12" s="98"/>
      <c r="K12" s="21" t="s">
        <v>71</v>
      </c>
    </row>
    <row r="13" spans="2:11" ht="20.100000000000001" customHeight="1" x14ac:dyDescent="0.3">
      <c r="B13" s="108">
        <v>3</v>
      </c>
      <c r="C13" s="109"/>
      <c r="D13" s="94"/>
      <c r="E13" s="108" t="s">
        <v>72</v>
      </c>
      <c r="F13" s="109"/>
      <c r="G13" s="16">
        <v>0</v>
      </c>
      <c r="H13" s="16"/>
      <c r="I13" s="97"/>
      <c r="J13" s="98"/>
      <c r="K13" s="21" t="s">
        <v>69</v>
      </c>
    </row>
    <row r="14" spans="2:11" ht="20.100000000000001" customHeight="1" x14ac:dyDescent="0.3">
      <c r="B14" s="108">
        <v>4</v>
      </c>
      <c r="C14" s="109"/>
      <c r="D14" s="94"/>
      <c r="E14" s="108" t="s">
        <v>73</v>
      </c>
      <c r="F14" s="109"/>
      <c r="G14" s="16">
        <v>0</v>
      </c>
      <c r="H14" s="16"/>
      <c r="I14" s="97"/>
      <c r="J14" s="98"/>
      <c r="K14" s="21" t="s">
        <v>74</v>
      </c>
    </row>
    <row r="15" spans="2:11" ht="20.100000000000001" customHeight="1" x14ac:dyDescent="0.3">
      <c r="B15" s="108">
        <v>5</v>
      </c>
      <c r="C15" s="109"/>
      <c r="D15" s="93" t="s">
        <v>41</v>
      </c>
      <c r="E15" s="96"/>
      <c r="F15" s="96"/>
      <c r="G15" s="16">
        <v>0</v>
      </c>
      <c r="H15" s="16"/>
      <c r="I15" s="97"/>
      <c r="J15" s="98"/>
      <c r="K15" s="21"/>
    </row>
    <row r="16" spans="2:11" ht="20.100000000000001" customHeight="1" x14ac:dyDescent="0.3">
      <c r="B16" s="108">
        <v>6</v>
      </c>
      <c r="C16" s="109"/>
      <c r="D16" s="94"/>
      <c r="E16" s="96"/>
      <c r="F16" s="96"/>
      <c r="G16" s="16">
        <v>0</v>
      </c>
      <c r="H16" s="16"/>
      <c r="I16" s="97"/>
      <c r="J16" s="98"/>
      <c r="K16" s="21"/>
    </row>
    <row r="17" spans="1:11" ht="20.100000000000001" customHeight="1" x14ac:dyDescent="0.3">
      <c r="B17" s="108">
        <v>7</v>
      </c>
      <c r="C17" s="109"/>
      <c r="D17" s="95"/>
      <c r="E17" s="96"/>
      <c r="F17" s="96"/>
      <c r="G17" s="16">
        <v>0</v>
      </c>
      <c r="H17" s="16"/>
      <c r="I17" s="97"/>
      <c r="J17" s="98"/>
      <c r="K17" s="21"/>
    </row>
    <row r="18" spans="1:11" ht="20.100000000000001" customHeight="1" x14ac:dyDescent="0.3">
      <c r="B18" s="88" t="s">
        <v>43</v>
      </c>
      <c r="C18" s="89"/>
      <c r="D18" s="89"/>
      <c r="E18" s="89"/>
      <c r="F18" s="90"/>
      <c r="G18" s="17">
        <f>SUM(G11:G17)</f>
        <v>0</v>
      </c>
      <c r="H18" s="17">
        <f>SUM(H11:H17)</f>
        <v>0</v>
      </c>
      <c r="I18" s="91">
        <f>SUM(I11:J17)</f>
        <v>0</v>
      </c>
      <c r="J18" s="92"/>
      <c r="K18" s="22"/>
    </row>
    <row r="19" spans="1:11" ht="20.100000000000001" customHeight="1" x14ac:dyDescent="0.3">
      <c r="B19" s="7"/>
      <c r="C19" s="7"/>
      <c r="D19" s="7"/>
      <c r="E19" s="7"/>
      <c r="F19" s="7"/>
      <c r="G19" s="7"/>
      <c r="H19" s="7"/>
      <c r="I19" s="7"/>
      <c r="J19" s="23"/>
      <c r="K19" s="7"/>
    </row>
    <row r="20" spans="1:11" ht="20.100000000000001" customHeight="1" x14ac:dyDescent="0.3">
      <c r="B20" s="106" t="s">
        <v>64</v>
      </c>
      <c r="C20" s="106"/>
      <c r="D20" s="106"/>
      <c r="E20" s="106"/>
      <c r="F20" s="106"/>
      <c r="G20" s="106" t="s">
        <v>75</v>
      </c>
      <c r="H20" s="106"/>
      <c r="I20" s="106"/>
      <c r="J20" s="106"/>
      <c r="K20" s="15" t="s">
        <v>76</v>
      </c>
    </row>
    <row r="21" spans="1:11" ht="20.100000000000001" customHeight="1" x14ac:dyDescent="0.3">
      <c r="B21" s="107">
        <f>H18</f>
        <v>0</v>
      </c>
      <c r="C21" s="107"/>
      <c r="D21" s="107"/>
      <c r="E21" s="107"/>
      <c r="F21" s="107"/>
      <c r="G21" s="107">
        <f>I18</f>
        <v>0</v>
      </c>
      <c r="H21" s="107"/>
      <c r="I21" s="107"/>
      <c r="J21" s="107"/>
      <c r="K21" s="24">
        <f>SUM(B21:J21)</f>
        <v>0</v>
      </c>
    </row>
    <row r="22" spans="1:11" ht="20.100000000000001" customHeight="1" x14ac:dyDescent="0.3">
      <c r="B22" s="7"/>
      <c r="C22" s="7"/>
      <c r="D22" s="7"/>
      <c r="E22" s="7"/>
      <c r="F22" s="7"/>
      <c r="G22" s="7"/>
      <c r="H22" s="7"/>
      <c r="I22" s="7"/>
      <c r="J22" s="7"/>
      <c r="K22" s="7"/>
    </row>
    <row r="23" spans="1:11" ht="20.100000000000001" customHeight="1" x14ac:dyDescent="0.3">
      <c r="B23" s="7" t="s">
        <v>77</v>
      </c>
      <c r="C23" s="7"/>
      <c r="D23" s="7"/>
      <c r="E23" s="7"/>
      <c r="F23" s="7" t="s">
        <v>50</v>
      </c>
      <c r="G23" s="7" t="s">
        <v>78</v>
      </c>
      <c r="H23" s="7"/>
      <c r="I23" s="7"/>
      <c r="J23" s="7" t="s">
        <v>52</v>
      </c>
      <c r="K23" s="7"/>
    </row>
    <row r="26" spans="1:11" ht="17.649999999999999" x14ac:dyDescent="0.3">
      <c r="A26" s="79" t="s">
        <v>79</v>
      </c>
      <c r="B26" s="79"/>
      <c r="C26" s="79"/>
      <c r="D26" s="79"/>
      <c r="E26" s="79"/>
      <c r="F26" s="79"/>
      <c r="G26" s="79"/>
      <c r="H26" s="79"/>
      <c r="I26" s="79"/>
      <c r="J26" s="79"/>
      <c r="K26" s="79"/>
    </row>
    <row r="28" spans="1:11" ht="20.100000000000001" customHeight="1" x14ac:dyDescent="0.3">
      <c r="B28" s="3"/>
      <c r="C28" s="4"/>
      <c r="D28" s="5" t="s">
        <v>54</v>
      </c>
      <c r="E28" s="5"/>
      <c r="F28" s="102"/>
      <c r="G28" s="102"/>
      <c r="H28" s="5" t="s">
        <v>55</v>
      </c>
      <c r="I28" s="4"/>
      <c r="J28" s="102"/>
      <c r="K28" s="103"/>
    </row>
    <row r="29" spans="1:11" ht="20.100000000000001" customHeight="1" x14ac:dyDescent="0.3">
      <c r="B29" s="6"/>
      <c r="C29" s="7"/>
      <c r="D29" s="8" t="s">
        <v>56</v>
      </c>
      <c r="E29" s="8"/>
      <c r="F29" s="104"/>
      <c r="G29" s="104"/>
      <c r="H29" s="8" t="s">
        <v>57</v>
      </c>
      <c r="I29" s="7"/>
      <c r="J29" s="104"/>
      <c r="K29" s="105"/>
    </row>
    <row r="30" spans="1:11" ht="20.100000000000001" customHeight="1" x14ac:dyDescent="0.3">
      <c r="B30" s="6"/>
      <c r="C30" s="7"/>
      <c r="D30" s="8" t="s">
        <v>58</v>
      </c>
      <c r="E30" s="8"/>
      <c r="F30" s="104"/>
      <c r="G30" s="104"/>
      <c r="H30" s="8" t="s">
        <v>59</v>
      </c>
      <c r="I30" s="7"/>
      <c r="J30" s="104"/>
      <c r="K30" s="105"/>
    </row>
    <row r="31" spans="1:11" ht="20.100000000000001" customHeight="1" x14ac:dyDescent="0.3">
      <c r="B31" s="9"/>
      <c r="C31" s="10"/>
      <c r="D31" s="11"/>
      <c r="E31" s="11"/>
      <c r="F31" s="12"/>
      <c r="G31" s="12"/>
      <c r="H31" s="11" t="s">
        <v>60</v>
      </c>
      <c r="I31" s="10"/>
      <c r="J31" s="99"/>
      <c r="K31" s="100"/>
    </row>
    <row r="32" spans="1:11" ht="20.100000000000001" customHeight="1" x14ac:dyDescent="0.3"/>
    <row r="33" spans="2:11" ht="20.100000000000001" customHeight="1" x14ac:dyDescent="0.3">
      <c r="B33" s="96"/>
      <c r="C33" s="96"/>
      <c r="D33" s="18" t="s">
        <v>80</v>
      </c>
      <c r="E33" s="96" t="s">
        <v>81</v>
      </c>
      <c r="F33" s="96"/>
      <c r="G33" s="16" t="s">
        <v>82</v>
      </c>
      <c r="H33" s="16" t="s">
        <v>83</v>
      </c>
      <c r="I33" s="101" t="s">
        <v>43</v>
      </c>
      <c r="J33" s="101"/>
      <c r="K33" s="25" t="s">
        <v>66</v>
      </c>
    </row>
    <row r="34" spans="2:11" ht="20.100000000000001" customHeight="1" x14ac:dyDescent="0.3">
      <c r="B34" s="96">
        <v>1</v>
      </c>
      <c r="C34" s="96"/>
      <c r="D34" s="19"/>
      <c r="E34" s="96"/>
      <c r="F34" s="96"/>
      <c r="G34" s="16">
        <v>100</v>
      </c>
      <c r="H34" s="16">
        <v>2</v>
      </c>
      <c r="I34" s="97">
        <f>G34*H34</f>
        <v>200</v>
      </c>
      <c r="J34" s="98"/>
      <c r="K34" s="26"/>
    </row>
    <row r="35" spans="2:11" ht="20.100000000000001" customHeight="1" x14ac:dyDescent="0.3">
      <c r="B35" s="96">
        <v>2</v>
      </c>
      <c r="C35" s="96"/>
      <c r="D35" s="19"/>
      <c r="E35" s="96"/>
      <c r="F35" s="96"/>
      <c r="G35" s="16">
        <v>0</v>
      </c>
      <c r="H35" s="16">
        <v>2</v>
      </c>
      <c r="I35" s="97">
        <f t="shared" ref="I35:I36" si="0">G35*H35</f>
        <v>0</v>
      </c>
      <c r="J35" s="98"/>
      <c r="K35" s="26"/>
    </row>
    <row r="36" spans="2:11" ht="20.100000000000001" customHeight="1" x14ac:dyDescent="0.3">
      <c r="B36" s="96">
        <v>3</v>
      </c>
      <c r="C36" s="96"/>
      <c r="D36" s="19"/>
      <c r="E36" s="96"/>
      <c r="F36" s="96"/>
      <c r="G36" s="16">
        <v>0</v>
      </c>
      <c r="H36" s="16">
        <v>2</v>
      </c>
      <c r="I36" s="97">
        <f t="shared" si="0"/>
        <v>0</v>
      </c>
      <c r="J36" s="98"/>
      <c r="K36" s="26"/>
    </row>
    <row r="37" spans="2:11" ht="20.100000000000001" customHeight="1" x14ac:dyDescent="0.3">
      <c r="B37" s="88" t="s">
        <v>43</v>
      </c>
      <c r="C37" s="89"/>
      <c r="D37" s="89"/>
      <c r="E37" s="89"/>
      <c r="F37" s="90"/>
      <c r="G37" s="17"/>
      <c r="H37" s="17">
        <f>SUM(H19:H36)</f>
        <v>6</v>
      </c>
      <c r="I37" s="91">
        <f>SUM(I34:J36)</f>
        <v>200</v>
      </c>
      <c r="J37" s="92"/>
      <c r="K37" s="22"/>
    </row>
    <row r="38" spans="2:11" ht="20.100000000000001" customHeight="1" x14ac:dyDescent="0.3">
      <c r="B38" s="7" t="s">
        <v>77</v>
      </c>
      <c r="C38" s="7"/>
      <c r="D38" s="7"/>
      <c r="E38" s="7"/>
      <c r="F38" s="7" t="s">
        <v>50</v>
      </c>
      <c r="G38" s="7" t="s">
        <v>78</v>
      </c>
      <c r="H38" s="7"/>
      <c r="I38" s="7"/>
      <c r="J38" s="7" t="s">
        <v>52</v>
      </c>
      <c r="K38" s="7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I34:J34"/>
    <mergeCell ref="F28:G28"/>
    <mergeCell ref="J28:K28"/>
    <mergeCell ref="F29:G29"/>
    <mergeCell ref="J29:K29"/>
    <mergeCell ref="F30:G30"/>
    <mergeCell ref="J30:K30"/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</mergeCells>
  <phoneticPr fontId="12" type="noConversion"/>
  <pageMargins left="0.69930555555555596" right="0.69930555555555596" top="0.75" bottom="0.75" header="0.3" footer="0.3"/>
  <pageSetup paperSize="9" scale="95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ke ma</cp:lastModifiedBy>
  <cp:lastPrinted>2017-09-06T05:53:00Z</cp:lastPrinted>
  <dcterms:created xsi:type="dcterms:W3CDTF">2014-04-15T08:52:00Z</dcterms:created>
  <dcterms:modified xsi:type="dcterms:W3CDTF">2025-03-13T05:20:01Z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EA70AA7E011F4A7D9823778AF85008FA</vt:lpwstr>
  </property>
</Properties>
</file>