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<sst xmlns="http://schemas.openxmlformats.org/spreadsheetml/2006/main" count="93">
  <si>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</si>
  <si>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团号：HMPA-180116-STY563</t>
  </si>
  <si>
    <t>会议日期：2018年1月-16月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</si>
  <si>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</si>
  <si>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</si>
  <si>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</si>
  <si>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</si>
  <si>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</si>
  <si>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</si>
  <si>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</si>
  <si>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</si>
  <si>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</si>
  <si>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</si>
  <si>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</si>
  <si>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</si>
  <si>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</si>
  <si>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</si>
  <si>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</si>
  <si>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</si>
  <si>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</si>
  <si>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</si>
  <si>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</si>
  <si>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</si>
  <si>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</si>
  <si>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</si>
  <si>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</si>
  <si>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</si>
  <si>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</si>
  <si>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</si>
  <si>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</si>
  <si>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</si>
  <si>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</si>
  <si>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</si>
  <si>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</si>
  <si>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</si>
  <si>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</si>
  <si>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</si>
  <si>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</si>
  <si>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</si>
  <si>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</si>
  <si>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</si>
  <si>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</si>
  <si>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</si>
  <si>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</si>
  <si>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</si>
  <si>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</si>
  <si>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</si>
  <si>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</si>
  <si>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</si>
  <si>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</si>
  <si>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</si>
  <si>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</si>
  <si>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</si>
  <si>
    <t>【员工差旅报销单】</t>
  </si>
  <si>
    <t>姓名:</t>
  </si>
  <si>
    <t>职位:</t>
  </si>
  <si>
    <t>业务助理</t>
  </si>
  <si>
    <t>发生地:</t>
  </si>
  <si>
    <t>成都</t>
  </si>
  <si>
    <t>部门:</t>
  </si>
  <si>
    <t>成都事业部</t>
  </si>
  <si>
    <t>发生日期:</t>
  </si>
  <si>
    <t>2018年1月18-19日</t>
  </si>
  <si>
    <t>报销日期:</t>
  </si>
  <si>
    <t>团号:</t>
  </si>
  <si>
    <t>HMPA-180116-STY563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</si>
  <si>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</si>
  <si>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</si>
  <si>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</si>
  <si>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</si>
  <si>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</si>
  <si>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</si>
  <si>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</si>
  <si>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</si>
  <si>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</si>
  <si>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</si>
  <si>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1月17日      送会议用品</t>
  </si>
  <si>
    <t>2018/1/18   家-酒店</t>
  </si>
  <si>
    <t>2018/1/18   酒店-家</t>
  </si>
  <si>
    <t>2018/1/19   家-酒店</t>
  </si>
  <si>
    <t>2018/1/19   酒店-家</t>
  </si>
  <si>
    <t>住宿费</t>
  </si>
  <si>
    <t>1月18日 全天 1月19日 全天 曹利娟</t>
  </si>
  <si>
    <t xml:space="preserve"> 1月19日 全天 岑余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</si>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</sst>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178" formatCode="#,##0.00;[Red]#,##0.00"/>
    <numFmt numFmtId="43" formatCode="_ * #,##0.00_ ;_ * \-#,##0.00_ ;_ * &quot;-&quot;??_ ;_ @_ "/>
    <numFmt numFmtId="179" formatCode="0.00_);[Red]\(0.00\)"/>
    <numFmt numFmtId="41" formatCode="_ * #,##0_ ;_ * \-#,##0_ ;_ 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22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24" borderId="21" applyNumberFormat="0" applyAlignment="0" applyProtection="0">
      <alignment vertical="center"/>
    </xf>
    <xf numFmtId="0" fontId="28" fillId="24" borderId="18" applyNumberFormat="0" applyAlignment="0" applyProtection="0">
      <alignment vertical="center"/>
    </xf>
    <xf numFmtId="0" fontId="21" fillId="21" borderId="19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3" workbookViewId="0">
      <selection activeCell="H4" sqref="H4:I5"/>
    </sheetView>
  </sheetViews>
  <sheetFormatPr defaultColWidth="9" defaultRowHeight="21" customHeight="1"/>
  <cols>
    <col min="1" max="1" width="9" style="59"/>
    <col min="2" max="2" width="16.75" customWidth="1"/>
    <col min="3" max="3" width="11.5" style="60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/>
      <c r="G17" s="71">
        <v>0</v>
      </c>
      <c r="H17" s="71"/>
      <c r="I17" s="92"/>
      <c r="J17" s="97"/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22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23</v>
      </c>
      <c r="C22" s="71">
        <v>18000</v>
      </c>
      <c r="D22" s="72">
        <v>1</v>
      </c>
      <c r="E22" s="71">
        <f t="shared" si="2"/>
        <v>18000</v>
      </c>
      <c r="F22" s="71">
        <v>15468</v>
      </c>
      <c r="G22" s="71">
        <v>0</v>
      </c>
      <c r="H22" s="71">
        <v>15468</v>
      </c>
      <c r="I22" s="92"/>
      <c r="J22" s="97" t="s">
        <v>24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25</v>
      </c>
      <c r="C24" s="75">
        <f>SUM(C22)</f>
        <v>18000</v>
      </c>
      <c r="D24" s="75">
        <f t="shared" ref="D24:E24" si="6">SUM(D22)</f>
        <v>1</v>
      </c>
      <c r="E24" s="75">
        <f t="shared" si="6"/>
        <v>18000</v>
      </c>
      <c r="F24" s="75">
        <f>SUM(F22:F23)</f>
        <v>15468</v>
      </c>
      <c r="G24" s="75">
        <f t="shared" ref="G24:H24" si="7">SUM(G22:G23)</f>
        <v>0</v>
      </c>
      <c r="H24" s="75">
        <f t="shared" si="7"/>
        <v>15468</v>
      </c>
      <c r="I24" s="95"/>
      <c r="J24" s="99"/>
    </row>
    <row r="25" customHeight="1" spans="1:10">
      <c r="A25" s="76">
        <v>5</v>
      </c>
      <c r="B25" s="77" t="s">
        <v>26</v>
      </c>
      <c r="C25" s="78">
        <v>2000</v>
      </c>
      <c r="D25" s="76">
        <v>1</v>
      </c>
      <c r="E25" s="78">
        <f t="shared" si="2"/>
        <v>2000</v>
      </c>
      <c r="F25" s="71">
        <v>186</v>
      </c>
      <c r="G25" s="71">
        <v>0</v>
      </c>
      <c r="H25" s="71">
        <v>186</v>
      </c>
      <c r="I25" s="92"/>
      <c r="J25" s="93" t="s">
        <v>27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28</v>
      </c>
      <c r="C27" s="75">
        <f>SUM(C25)</f>
        <v>2000</v>
      </c>
      <c r="D27" s="75">
        <f t="shared" ref="D27:E27" si="9">SUM(D25)</f>
        <v>1</v>
      </c>
      <c r="E27" s="75">
        <f t="shared" si="9"/>
        <v>2000</v>
      </c>
      <c r="F27" s="75">
        <f>SUM(F25:F26)</f>
        <v>186</v>
      </c>
      <c r="G27" s="75">
        <f>SUM(G25:G26)</f>
        <v>0</v>
      </c>
      <c r="H27" s="75">
        <f t="shared" ref="H27" si="10">SUM(H25:H26)</f>
        <v>186</v>
      </c>
      <c r="I27" s="95"/>
      <c r="J27" s="96"/>
    </row>
    <row r="28" customHeight="1" spans="1:10">
      <c r="A28" s="69">
        <v>6</v>
      </c>
      <c r="B28" s="70" t="s">
        <v>29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30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31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32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33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34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35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36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37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38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39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40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 t="shared" si="0"/>
        <v>0</v>
      </c>
      <c r="I45" s="92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41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42</v>
      </c>
      <c r="C53" s="75">
        <f>SUM(C52,C44,C40,C37,C32,C27,C24,C21,C16,C13)</f>
        <v>20000</v>
      </c>
      <c r="D53" s="75">
        <f t="shared" ref="D53:H53" si="22">SUM(D52,D44,D40,D37,D32,D27,D24,D21,D16,D13)</f>
        <v>2</v>
      </c>
      <c r="E53" s="75">
        <f t="shared" si="22"/>
        <v>20000</v>
      </c>
      <c r="F53" s="75">
        <f t="shared" si="22"/>
        <v>15654</v>
      </c>
      <c r="G53" s="75">
        <f t="shared" si="22"/>
        <v>0</v>
      </c>
      <c r="H53" s="75">
        <f t="shared" si="22"/>
        <v>15654</v>
      </c>
      <c r="I53" s="95"/>
      <c r="J53" s="103"/>
    </row>
    <row r="57" customHeight="1" spans="1:9">
      <c r="A57" s="83" t="s">
        <v>43</v>
      </c>
      <c r="B57" s="84"/>
      <c r="C57" s="85" t="s">
        <v>44</v>
      </c>
      <c r="D57" s="85"/>
      <c r="E57" s="85" t="s">
        <v>45</v>
      </c>
      <c r="F57" s="85"/>
      <c r="G57" s="85" t="s">
        <v>46</v>
      </c>
      <c r="H57" s="85"/>
      <c r="I57" s="104" t="s">
        <v>47</v>
      </c>
    </row>
    <row r="58" customHeight="1" spans="1:9">
      <c r="A58" s="86">
        <f>E53</f>
        <v>20000</v>
      </c>
      <c r="B58" s="87"/>
      <c r="C58" s="87">
        <f>H53</f>
        <v>15654</v>
      </c>
      <c r="D58" s="87"/>
      <c r="E58" s="87">
        <f>F53</f>
        <v>15654</v>
      </c>
      <c r="F58" s="87"/>
      <c r="G58" s="87">
        <f>G53</f>
        <v>0</v>
      </c>
      <c r="H58" s="87"/>
      <c r="I58" s="105">
        <f>A58-C58</f>
        <v>4346</v>
      </c>
    </row>
    <row r="60" customHeight="1" spans="1:9">
      <c r="A60" s="88" t="s">
        <v>48</v>
      </c>
      <c r="B60" s="89" t="s">
        <v>49</v>
      </c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10" workbookViewId="0">
      <selection activeCell="O22" sqref="O2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49</v>
      </c>
      <c r="G5" s="7"/>
      <c r="H5" s="6" t="s">
        <v>55</v>
      </c>
      <c r="I5" s="5"/>
      <c r="J5" s="7" t="s">
        <v>56</v>
      </c>
      <c r="K5" s="41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42"/>
    </row>
    <row r="7" ht="20.1" customHeight="1" spans="2:11">
      <c r="B7" s="8"/>
      <c r="C7" s="9"/>
      <c r="D7" s="10" t="s">
        <v>61</v>
      </c>
      <c r="E7" s="10"/>
      <c r="F7" s="11" t="s">
        <v>62</v>
      </c>
      <c r="G7" s="11"/>
      <c r="H7" s="10" t="s">
        <v>63</v>
      </c>
      <c r="I7" s="43"/>
      <c r="J7" s="44">
        <v>43122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45"/>
      <c r="J8" s="15" t="s">
        <v>65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7"/>
      <c r="J11" s="48"/>
      <c r="K11" s="49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8"/>
      <c r="G12" s="25">
        <v>18</v>
      </c>
      <c r="H12" s="25">
        <v>18</v>
      </c>
      <c r="I12" s="47"/>
      <c r="J12" s="48"/>
      <c r="K12" s="49" t="s">
        <v>76</v>
      </c>
    </row>
    <row r="13" ht="20.1" customHeight="1" spans="2:11">
      <c r="B13" s="22"/>
      <c r="C13" s="23"/>
      <c r="D13" s="26"/>
      <c r="E13" s="29"/>
      <c r="F13" s="30"/>
      <c r="G13" s="25">
        <v>41.24</v>
      </c>
      <c r="H13" s="25">
        <v>41.24</v>
      </c>
      <c r="I13" s="47"/>
      <c r="J13" s="48"/>
      <c r="K13" s="50" t="s">
        <v>77</v>
      </c>
    </row>
    <row r="14" ht="20.1" customHeight="1" spans="2:11">
      <c r="B14" s="22"/>
      <c r="C14" s="23"/>
      <c r="D14" s="26"/>
      <c r="E14" s="29"/>
      <c r="F14" s="30"/>
      <c r="G14" s="25">
        <v>37.88</v>
      </c>
      <c r="H14" s="25">
        <v>37.88</v>
      </c>
      <c r="I14" s="47"/>
      <c r="J14" s="48"/>
      <c r="K14" s="50" t="s">
        <v>78</v>
      </c>
    </row>
    <row r="15" ht="20.1" customHeight="1" spans="2:11">
      <c r="B15" s="22"/>
      <c r="C15" s="23"/>
      <c r="D15" s="26"/>
      <c r="E15" s="29"/>
      <c r="F15" s="30"/>
      <c r="G15" s="25">
        <v>37.98</v>
      </c>
      <c r="H15" s="25">
        <v>37.98</v>
      </c>
      <c r="I15" s="47"/>
      <c r="J15" s="48"/>
      <c r="K15" s="50" t="s">
        <v>79</v>
      </c>
    </row>
    <row r="16" ht="20.1" customHeight="1" spans="2:11">
      <c r="B16" s="22"/>
      <c r="C16" s="23"/>
      <c r="D16" s="26"/>
      <c r="E16" s="31"/>
      <c r="F16" s="32"/>
      <c r="G16" s="25">
        <v>52</v>
      </c>
      <c r="H16" s="25">
        <v>52</v>
      </c>
      <c r="I16" s="47"/>
      <c r="J16" s="48"/>
      <c r="K16" s="50" t="s">
        <v>80</v>
      </c>
    </row>
    <row r="17" ht="20.1" customHeight="1" spans="2:11">
      <c r="B17" s="22">
        <v>3</v>
      </c>
      <c r="C17" s="23"/>
      <c r="D17" s="26"/>
      <c r="E17" s="22" t="s">
        <v>81</v>
      </c>
      <c r="F17" s="23"/>
      <c r="G17" s="25">
        <v>0</v>
      </c>
      <c r="H17" s="25"/>
      <c r="I17" s="47"/>
      <c r="J17" s="48"/>
      <c r="K17" s="49" t="s">
        <v>74</v>
      </c>
    </row>
    <row r="18" ht="20.1" customHeight="1" spans="2:11">
      <c r="B18" s="22">
        <v>4</v>
      </c>
      <c r="C18" s="23"/>
      <c r="D18" s="26"/>
      <c r="E18" s="22" t="s">
        <v>24</v>
      </c>
      <c r="F18" s="23"/>
      <c r="G18" s="25">
        <v>160</v>
      </c>
      <c r="H18" s="25">
        <v>160</v>
      </c>
      <c r="I18" s="47"/>
      <c r="J18" s="48"/>
      <c r="K18" s="49" t="s">
        <v>82</v>
      </c>
    </row>
    <row r="19" ht="20.1" customHeight="1" spans="2:11">
      <c r="B19" s="22">
        <v>5</v>
      </c>
      <c r="C19" s="23"/>
      <c r="D19" s="24" t="s">
        <v>40</v>
      </c>
      <c r="E19" s="33"/>
      <c r="F19" s="33"/>
      <c r="G19" s="25">
        <v>71.5</v>
      </c>
      <c r="H19" s="25">
        <v>71.5</v>
      </c>
      <c r="I19" s="47"/>
      <c r="J19" s="48"/>
      <c r="K19" s="49" t="s">
        <v>83</v>
      </c>
    </row>
    <row r="20" ht="20.1" customHeight="1" spans="2:11">
      <c r="B20" s="22">
        <v>6</v>
      </c>
      <c r="C20" s="23"/>
      <c r="D20" s="26"/>
      <c r="E20" s="33"/>
      <c r="F20" s="33"/>
      <c r="G20" s="25">
        <v>0</v>
      </c>
      <c r="H20" s="25"/>
      <c r="I20" s="47"/>
      <c r="J20" s="48"/>
      <c r="K20" s="49"/>
    </row>
    <row r="21" ht="20.1" customHeight="1" spans="2:11">
      <c r="B21" s="22">
        <v>7</v>
      </c>
      <c r="C21" s="23"/>
      <c r="D21" s="34"/>
      <c r="E21" s="33"/>
      <c r="F21" s="33"/>
      <c r="G21" s="25">
        <v>0</v>
      </c>
      <c r="H21" s="25"/>
      <c r="I21" s="47"/>
      <c r="J21" s="48"/>
      <c r="K21" s="49"/>
    </row>
    <row r="22" ht="20.1" customHeight="1" spans="2:11">
      <c r="B22" s="19" t="s">
        <v>42</v>
      </c>
      <c r="C22" s="35"/>
      <c r="D22" s="35"/>
      <c r="E22" s="35"/>
      <c r="F22" s="20"/>
      <c r="G22" s="36">
        <f>SUM(G11:G21)</f>
        <v>418.6</v>
      </c>
      <c r="H22" s="36">
        <f>SUM(H12:H20)</f>
        <v>418.6</v>
      </c>
      <c r="I22" s="51">
        <f>SUM(I11:J21)</f>
        <v>0</v>
      </c>
      <c r="J22" s="52"/>
      <c r="K22" s="53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54"/>
      <c r="K23" s="16"/>
    </row>
    <row r="24" ht="20.1" customHeight="1" spans="2:11">
      <c r="B24" s="21" t="s">
        <v>69</v>
      </c>
      <c r="C24" s="21"/>
      <c r="D24" s="21"/>
      <c r="E24" s="21"/>
      <c r="F24" s="21"/>
      <c r="G24" s="21" t="s">
        <v>84</v>
      </c>
      <c r="H24" s="21"/>
      <c r="I24" s="21"/>
      <c r="J24" s="21"/>
      <c r="K24" s="21" t="s">
        <v>85</v>
      </c>
    </row>
    <row r="25" ht="20.1" customHeight="1" spans="2:11">
      <c r="B25" s="37">
        <f>H22</f>
        <v>418.6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55">
        <f>SUM(B25:J25)</f>
        <v>418.6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86</v>
      </c>
      <c r="C27" s="16"/>
      <c r="D27" s="16" t="s">
        <v>49</v>
      </c>
      <c r="E27" s="16"/>
      <c r="F27" s="16" t="s">
        <v>50</v>
      </c>
      <c r="G27" s="16" t="s">
        <v>87</v>
      </c>
      <c r="H27" s="16"/>
      <c r="I27" s="16"/>
      <c r="J27" s="16" t="s">
        <v>52</v>
      </c>
      <c r="K27" s="16"/>
    </row>
    <row r="30" ht="18.75" spans="1:11">
      <c r="A30" s="2" t="s">
        <v>88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tr">
        <f>F5</f>
        <v>曹利娟</v>
      </c>
      <c r="G32" s="7"/>
      <c r="H32" s="6" t="s">
        <v>55</v>
      </c>
      <c r="I32" s="5"/>
      <c r="J32" s="7" t="str">
        <f>J5</f>
        <v>业务助理</v>
      </c>
      <c r="K32" s="41"/>
    </row>
    <row r="33" ht="20.1" customHeight="1" spans="2:11">
      <c r="B33" s="8"/>
      <c r="C33" s="9"/>
      <c r="D33" s="10" t="s">
        <v>57</v>
      </c>
      <c r="E33" s="10"/>
      <c r="F33" s="11" t="str">
        <f>F6</f>
        <v>成都</v>
      </c>
      <c r="G33" s="11"/>
      <c r="H33" s="10" t="s">
        <v>59</v>
      </c>
      <c r="I33" s="9"/>
      <c r="J33" s="11" t="str">
        <f>J6</f>
        <v>成都事业部</v>
      </c>
      <c r="K33" s="42"/>
    </row>
    <row r="34" ht="20.1" customHeight="1" spans="2:11">
      <c r="B34" s="8"/>
      <c r="C34" s="9"/>
      <c r="D34" s="10" t="s">
        <v>61</v>
      </c>
      <c r="E34" s="10"/>
      <c r="F34" s="11" t="str">
        <f>F7</f>
        <v>2018年1月18-19日</v>
      </c>
      <c r="G34" s="11"/>
      <c r="H34" s="10" t="s">
        <v>63</v>
      </c>
      <c r="I34" s="43"/>
      <c r="J34" s="44">
        <v>43122</v>
      </c>
      <c r="K34" s="42"/>
    </row>
    <row r="35" ht="20.1" customHeight="1" spans="2:11">
      <c r="B35" s="12"/>
      <c r="C35" s="13"/>
      <c r="D35" s="14"/>
      <c r="E35" s="14"/>
      <c r="F35" s="15"/>
      <c r="G35" s="15"/>
      <c r="H35" s="14" t="s">
        <v>64</v>
      </c>
      <c r="I35" s="45"/>
      <c r="J35" s="15" t="str">
        <f>J8</f>
        <v>HMPA-180116-STY563</v>
      </c>
      <c r="K35" s="46"/>
    </row>
    <row r="36" ht="20.1" customHeight="1"/>
    <row r="37" ht="20.1" customHeight="1" spans="2:11">
      <c r="B37" s="33"/>
      <c r="C37" s="33"/>
      <c r="D37" s="38" t="s">
        <v>89</v>
      </c>
      <c r="E37" s="33" t="s">
        <v>90</v>
      </c>
      <c r="F37" s="33"/>
      <c r="G37" s="25" t="s">
        <v>91</v>
      </c>
      <c r="H37" s="25" t="s">
        <v>92</v>
      </c>
      <c r="I37" s="25" t="s">
        <v>42</v>
      </c>
      <c r="J37" s="25"/>
      <c r="K37" s="56" t="s">
        <v>71</v>
      </c>
    </row>
    <row r="38" ht="20.1" customHeight="1" spans="2:11">
      <c r="B38" s="33">
        <v>1</v>
      </c>
      <c r="C38" s="33"/>
      <c r="D38" s="39"/>
      <c r="E38" s="33"/>
      <c r="F38" s="33"/>
      <c r="G38" s="25">
        <v>100</v>
      </c>
      <c r="H38" s="25">
        <v>2</v>
      </c>
      <c r="I38" s="47">
        <f>G38*H38</f>
        <v>200</v>
      </c>
      <c r="J38" s="48"/>
      <c r="K38" s="57"/>
    </row>
    <row r="39" ht="20.1" customHeight="1" spans="2:11">
      <c r="B39" s="33">
        <v>2</v>
      </c>
      <c r="C39" s="33"/>
      <c r="D39" s="39"/>
      <c r="E39" s="33"/>
      <c r="F39" s="33"/>
      <c r="G39" s="25">
        <v>0</v>
      </c>
      <c r="H39" s="25">
        <v>0</v>
      </c>
      <c r="I39" s="47">
        <f t="shared" ref="I39:I40" si="0">G39*H39</f>
        <v>0</v>
      </c>
      <c r="J39" s="48"/>
      <c r="K39" s="57"/>
    </row>
    <row r="40" ht="20.1" customHeight="1" spans="2:11">
      <c r="B40" s="33">
        <v>3</v>
      </c>
      <c r="C40" s="33"/>
      <c r="D40" s="39"/>
      <c r="E40" s="33"/>
      <c r="F40" s="33"/>
      <c r="G40" s="25">
        <v>0</v>
      </c>
      <c r="H40" s="25">
        <v>0</v>
      </c>
      <c r="I40" s="47">
        <f t="shared" si="0"/>
        <v>0</v>
      </c>
      <c r="J40" s="48"/>
      <c r="K40" s="57"/>
    </row>
    <row r="41" ht="20.1" customHeight="1" spans="2:11">
      <c r="B41" s="19" t="s">
        <v>42</v>
      </c>
      <c r="C41" s="35"/>
      <c r="D41" s="35"/>
      <c r="E41" s="35"/>
      <c r="F41" s="20"/>
      <c r="G41" s="36"/>
      <c r="H41" s="36">
        <f>SUM(H23:H40)</f>
        <v>2</v>
      </c>
      <c r="I41" s="51">
        <f>SUM(I38:J40)</f>
        <v>200</v>
      </c>
      <c r="J41" s="52"/>
      <c r="K41" s="53"/>
    </row>
    <row r="42" ht="20.1" customHeight="1" spans="2:11">
      <c r="B42" s="16" t="s">
        <v>86</v>
      </c>
      <c r="C42" s="16"/>
      <c r="D42" s="16" t="s">
        <v>49</v>
      </c>
      <c r="E42" s="16"/>
      <c r="F42" s="16" t="s">
        <v>50</v>
      </c>
      <c r="G42" s="16" t="s">
        <v>87</v>
      </c>
      <c r="H42" s="16"/>
      <c r="I42" s="16"/>
      <c r="J42" s="16" t="s">
        <v>52</v>
      </c>
      <c r="K42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  <mergeCell ref="E12:F16"/>
  </mergeCells>
  <pageMargins left="0.313888888888889" right="0.235416666666667" top="0.313888888888889" bottom="0.313888888888889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2018-01-24T03:28:24Z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