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6915" firstSheet="1" activeTab="1"/>
  </bookViews>
  <sheets>
    <sheet name="奖励旅游报价单-澳洲" sheetId="3" state="hidden" r:id="rId1"/>
    <sheet name="奖励旅游报价单-台湾" sheetId="6" r:id="rId2"/>
  </sheets>
  <definedNames>
    <definedName name="_xlnm.Print_Area" localSheetId="1">'奖励旅游报价单-台湾'!$B$1:$H$27</definedName>
  </definedNames>
  <calcPr calcId="162913"/>
</workbook>
</file>

<file path=xl/calcChain.xml><?xml version="1.0" encoding="utf-8"?>
<calcChain xmlns="http://schemas.openxmlformats.org/spreadsheetml/2006/main">
  <c r="G17" i="6" l="1"/>
  <c r="G14" i="6"/>
  <c r="G22" i="6" l="1"/>
  <c r="G21" i="6"/>
  <c r="G20" i="6"/>
  <c r="G19" i="6"/>
  <c r="G18" i="6"/>
  <c r="G16" i="6"/>
  <c r="G15" i="6"/>
  <c r="G13" i="6"/>
  <c r="G12" i="6"/>
  <c r="G11" i="6"/>
  <c r="G10" i="6"/>
  <c r="G9" i="6"/>
  <c r="G8" i="6"/>
  <c r="G7" i="6"/>
  <c r="G23" i="6" l="1"/>
  <c r="E27" i="6" s="1"/>
  <c r="E26" i="6" s="1"/>
  <c r="E25" i="6" s="1"/>
  <c r="L23" i="3" l="1"/>
  <c r="L24" i="3"/>
  <c r="L22" i="3"/>
  <c r="K25" i="3"/>
  <c r="G32" i="3" l="1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3" i="3" l="1"/>
  <c r="E37" i="3" s="1"/>
  <c r="E36" i="3" s="1"/>
  <c r="E35" i="3" s="1"/>
</calcChain>
</file>

<file path=xl/sharedStrings.xml><?xml version="1.0" encoding="utf-8"?>
<sst xmlns="http://schemas.openxmlformats.org/spreadsheetml/2006/main" count="151" uniqueCount="97">
  <si>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</si>
  <si>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</si>
  <si>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</si>
  <si>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</si>
  <si>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</si>
  <si>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</si>
  <si>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</si>
  <si>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</si>
  <si>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</si>
  <si>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</si>
  <si>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</si>
  <si>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</si>
  <si>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位</t>
  </si>
  <si>
    <t>用车</t>
  </si>
  <si>
    <t>酒店</t>
  </si>
  <si>
    <t>间</t>
  </si>
  <si>
    <t>保险</t>
  </si>
  <si>
    <t>旅游意外保险，意外伤害保额50万</t>
  </si>
  <si>
    <t>请标注保险类型：</t>
  </si>
  <si>
    <t>WIFI</t>
  </si>
  <si>
    <t>台</t>
  </si>
  <si>
    <t>可选，按实发生</t>
  </si>
  <si>
    <t>餐饮</t>
  </si>
  <si>
    <t>餐</t>
  </si>
  <si>
    <t>门票</t>
  </si>
  <si>
    <t>导游</t>
  </si>
  <si>
    <t>全陪</t>
  </si>
  <si>
    <t>服务费</t>
  </si>
  <si>
    <t>服务费点数</t>
  </si>
  <si>
    <t>项</t>
  </si>
  <si>
    <t>Grand Total(Incl.VAT)</t>
  </si>
  <si>
    <t>Tax Rate</t>
  </si>
  <si>
    <t>Exclude VAT</t>
  </si>
  <si>
    <t>签证</t>
  </si>
  <si>
    <t>随身wifi</t>
  </si>
  <si>
    <t>领队</t>
  </si>
  <si>
    <t>北京-西安-墨尔本/悉尼-西安-北京往返国际段经济舱</t>
  </si>
  <si>
    <t>墨尔本-悉尼内陆段经济舱</t>
  </si>
  <si>
    <t>签证（团队签证）</t>
  </si>
  <si>
    <t>用车
（21座）</t>
  </si>
  <si>
    <t>墨尔本市区10小时用车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</si>
  <si>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</si>
  <si>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</si>
  <si>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</si>
  <si>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</si>
  <si>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</si>
  <si>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</si>
  <si>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</si>
  <si>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</si>
  <si>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</si>
  <si>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</si>
  <si>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</si>
  <si>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</si>
  <si>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</si>
  <si>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</si>
  <si>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</si>
  <si>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</si>
  <si>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</si>
  <si>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</si>
  <si>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丘吉尔农场含午餐BBQ</t>
  </si>
  <si>
    <t>菲利普岛直升机观光</t>
  </si>
  <si>
    <t>菲利普岛小企鹅归巢</t>
  </si>
  <si>
    <t>疏芬山金矿</t>
  </si>
  <si>
    <t>全程司兼导用含小费</t>
  </si>
  <si>
    <t>全程领队费用，含机票酒店签证餐饮津贴等</t>
  </si>
  <si>
    <t>康辉集团北京国际会议展览有限公司</t>
    <phoneticPr fontId="16" type="noConversion"/>
  </si>
  <si>
    <t>张筱青</t>
    <phoneticPr fontId="16" type="noConversion"/>
  </si>
  <si>
    <t>zhangxiaoqing@cct.cn</t>
    <phoneticPr fontId="16" type="noConversion"/>
  </si>
  <si>
    <r>
      <t>1</t>
    </r>
    <r>
      <rPr>
        <sz val="9"/>
        <color theme="1"/>
        <rFont val="Arial"/>
        <family val="2"/>
      </rPr>
      <t>5201775052</t>
    </r>
    <phoneticPr fontId="16" type="noConversion"/>
  </si>
  <si>
    <t>天</t>
    <phoneticPr fontId="16" type="noConversion"/>
  </si>
  <si>
    <t>组</t>
    <phoneticPr fontId="16" type="noConversion"/>
  </si>
  <si>
    <t>位</t>
    <phoneticPr fontId="16" type="noConversion"/>
  </si>
  <si>
    <t>司機.導遊服务费</t>
    <phoneticPr fontId="16" type="noConversion"/>
  </si>
  <si>
    <t>康辉服务费点数</t>
    <phoneticPr fontId="16" type="noConversion"/>
  </si>
  <si>
    <t>魔鬼城</t>
    <phoneticPr fontId="16" type="noConversion"/>
  </si>
  <si>
    <t>天池</t>
    <phoneticPr fontId="16" type="noConversion"/>
  </si>
  <si>
    <t>禾木</t>
    <phoneticPr fontId="16" type="noConversion"/>
  </si>
  <si>
    <t>天津—乌鲁木齐（往返，经济舱）
价格以最终实际预留为准</t>
    <phoneticPr fontId="16" type="noConversion"/>
  </si>
  <si>
    <t>专业全陪费用，含机票酒店餐饮津贴等</t>
    <phoneticPr fontId="16" type="noConversion"/>
  </si>
  <si>
    <t>乌鲁木齐酒店，标间8，含双早，2晚</t>
    <phoneticPr fontId="16" type="noConversion"/>
  </si>
  <si>
    <t>布尔津酒店，标间8，含双早，2晚</t>
    <phoneticPr fontId="16" type="noConversion"/>
  </si>
  <si>
    <t>15人，每人3餐</t>
    <phoneticPr fontId="16" type="noConversion"/>
  </si>
  <si>
    <t>15人，每人7餐</t>
    <phoneticPr fontId="16" type="noConversion"/>
  </si>
  <si>
    <t xml:space="preserve"> 50餐标</t>
    <phoneticPr fontId="16" type="noConversion"/>
  </si>
  <si>
    <t xml:space="preserve"> 60餐标</t>
    <phoneticPr fontId="16" type="noConversion"/>
  </si>
  <si>
    <t>五彩滩含区间</t>
    <phoneticPr fontId="16" type="noConversion"/>
  </si>
  <si>
    <t>喀纳斯二进</t>
    <phoneticPr fontId="16" type="noConversion"/>
  </si>
  <si>
    <t>观鱼亭</t>
    <phoneticPr fontId="16" type="noConversion"/>
  </si>
  <si>
    <t>餐赠送大巴扎歌舞晚宴</t>
    <phoneticPr fontId="16" type="noConversion"/>
  </si>
  <si>
    <t xml:space="preserve"> 当地特色餐</t>
    <phoneticPr fontId="16" type="noConversion"/>
  </si>
  <si>
    <t xml:space="preserve">GS7839    WE02MAY    TSNURC   0755 1210
GS7840    MO07MAY  URCTSN    1900 2245      </t>
    <phoneticPr fontId="16" type="noConversion"/>
  </si>
  <si>
    <t>布尔津最好酒店，去年刚建，新酒店</t>
    <phoneticPr fontId="16" type="noConversion"/>
  </si>
  <si>
    <t>贾登峪酒店，标间8，含双早，1晚</t>
    <phoneticPr fontId="16" type="noConversion"/>
  </si>
  <si>
    <t>贾登峪县里档次较高准5酒店</t>
    <phoneticPr fontId="16" type="noConversion"/>
  </si>
  <si>
    <t>乌市4星酒店，新酒店，早餐评价很高，可与当地5星比较</t>
    <phoneticPr fontId="16" type="noConversion"/>
  </si>
  <si>
    <t>33座旅游大巴车6天</t>
    <phoneticPr fontId="16" type="noConversion"/>
  </si>
  <si>
    <t>含全程用车及接送机
司机服务质量、车况保证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</si>
</sst>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¥#,##0.00_);[Red]\(\¥#,##0.00\)"/>
    <numFmt numFmtId="177" formatCode="\¥#,##0.00;\¥\-#,##0.00"/>
    <numFmt numFmtId="178" formatCode="0_ "/>
  </numFmts>
  <fonts count="18" x14ac:knownFonts="1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.75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178" fontId="7" fillId="4" borderId="10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/>
    </xf>
    <xf numFmtId="178" fontId="9" fillId="0" borderId="5" xfId="2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9" fontId="9" fillId="0" borderId="5" xfId="0" applyNumberFormat="1" applyFont="1" applyFill="1" applyBorder="1" applyAlignment="1">
      <alignment horizontal="left" vertical="center"/>
    </xf>
    <xf numFmtId="9" fontId="11" fillId="0" borderId="5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9" fontId="12" fillId="0" borderId="5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178" fontId="2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7" fillId="4" borderId="5" xfId="3" applyFont="1" applyFill="1" applyBorder="1" applyAlignment="1">
      <alignment horizontal="left" vertical="center"/>
    </xf>
    <xf numFmtId="178" fontId="7" fillId="4" borderId="5" xfId="3" applyNumberFormat="1" applyFont="1" applyFill="1" applyBorder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0" fontId="12" fillId="0" borderId="2" xfId="3" applyFont="1" applyFill="1" applyBorder="1" applyAlignment="1">
      <alignment horizontal="left" vertical="center"/>
    </xf>
    <xf numFmtId="9" fontId="12" fillId="0" borderId="5" xfId="3" applyNumberFormat="1" applyFont="1" applyFill="1" applyBorder="1" applyAlignment="1">
      <alignment horizontal="left" vertical="center"/>
    </xf>
    <xf numFmtId="0" fontId="12" fillId="0" borderId="8" xfId="3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2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176" fontId="9" fillId="7" borderId="5" xfId="2" applyNumberFormat="1" applyFont="1" applyFill="1" applyBorder="1" applyAlignment="1">
      <alignment horizontal="left" vertical="center"/>
    </xf>
    <xf numFmtId="0" fontId="9" fillId="7" borderId="5" xfId="3" applyFont="1" applyFill="1" applyBorder="1" applyAlignment="1">
      <alignment horizontal="left" vertical="center"/>
    </xf>
    <xf numFmtId="0" fontId="7" fillId="4" borderId="5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176" fontId="9" fillId="0" borderId="5" xfId="2" applyNumberFormat="1" applyFont="1" applyFill="1" applyBorder="1" applyAlignment="1">
      <alignment horizontal="left" vertical="center"/>
    </xf>
    <xf numFmtId="0" fontId="9" fillId="0" borderId="5" xfId="3" applyFont="1" applyFill="1" applyBorder="1" applyAlignment="1">
      <alignment horizontal="left" vertical="center"/>
    </xf>
    <xf numFmtId="0" fontId="9" fillId="0" borderId="10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>
      <alignment horizontal="left" vertical="center"/>
    </xf>
    <xf numFmtId="0" fontId="10" fillId="0" borderId="5" xfId="3" applyFont="1" applyFill="1" applyBorder="1" applyAlignment="1">
      <alignment horizontal="left" vertical="center"/>
    </xf>
    <xf numFmtId="9" fontId="9" fillId="0" borderId="5" xfId="3" applyNumberFormat="1" applyFont="1" applyFill="1" applyBorder="1" applyAlignment="1">
      <alignment horizontal="left" vertical="center"/>
    </xf>
    <xf numFmtId="177" fontId="9" fillId="0" borderId="5" xfId="2" applyNumberFormat="1" applyFont="1" applyFill="1" applyBorder="1" applyAlignment="1">
      <alignment horizontal="left" vertical="center"/>
    </xf>
    <xf numFmtId="9" fontId="11" fillId="0" borderId="5" xfId="3" applyNumberFormat="1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77" fontId="12" fillId="0" borderId="25" xfId="0" applyNumberFormat="1" applyFont="1" applyFill="1" applyBorder="1" applyAlignment="1">
      <alignment horizontal="center" vertical="center"/>
    </xf>
    <xf numFmtId="177" fontId="12" fillId="0" borderId="26" xfId="0" applyNumberFormat="1" applyFont="1" applyFill="1" applyBorder="1" applyAlignment="1">
      <alignment horizontal="center" vertical="center"/>
    </xf>
    <xf numFmtId="177" fontId="12" fillId="0" borderId="27" xfId="0" applyNumberFormat="1" applyFont="1" applyFill="1" applyBorder="1" applyAlignment="1">
      <alignment vertical="center"/>
    </xf>
    <xf numFmtId="0" fontId="8" fillId="5" borderId="10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/>
    </xf>
    <xf numFmtId="0" fontId="8" fillId="5" borderId="10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 wrapText="1"/>
    </xf>
    <xf numFmtId="0" fontId="8" fillId="5" borderId="12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6" xfId="0" applyNumberFormat="1" applyFont="1" applyFill="1" applyBorder="1" applyAlignment="1">
      <alignment horizontal="center" vertical="center"/>
    </xf>
    <xf numFmtId="177" fontId="12" fillId="0" borderId="17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left" vertical="center"/>
    </xf>
    <xf numFmtId="0" fontId="12" fillId="0" borderId="24" xfId="3" applyFont="1" applyFill="1" applyBorder="1" applyAlignment="1">
      <alignment horizontal="left" vertical="center"/>
    </xf>
    <xf numFmtId="177" fontId="12" fillId="0" borderId="25" xfId="3" applyNumberFormat="1" applyFont="1" applyFill="1" applyBorder="1" applyAlignment="1">
      <alignment horizontal="left" vertical="center"/>
    </xf>
    <xf numFmtId="177" fontId="12" fillId="0" borderId="26" xfId="3" applyNumberFormat="1" applyFont="1" applyFill="1" applyBorder="1" applyAlignment="1">
      <alignment horizontal="left" vertical="center"/>
    </xf>
    <xf numFmtId="177" fontId="12" fillId="0" borderId="27" xfId="3" applyNumberFormat="1" applyFont="1" applyFill="1" applyBorder="1" applyAlignment="1">
      <alignment horizontal="left" vertical="center"/>
    </xf>
    <xf numFmtId="0" fontId="12" fillId="0" borderId="13" xfId="3" applyFont="1" applyFill="1" applyBorder="1" applyAlignment="1">
      <alignment horizontal="left" vertical="center"/>
    </xf>
    <xf numFmtId="0" fontId="12" fillId="0" borderId="14" xfId="3" applyFont="1" applyFill="1" applyBorder="1" applyAlignment="1">
      <alignment horizontal="left" vertical="center"/>
    </xf>
    <xf numFmtId="177" fontId="12" fillId="0" borderId="15" xfId="3" applyNumberFormat="1" applyFont="1" applyFill="1" applyBorder="1" applyAlignment="1">
      <alignment horizontal="left" vertical="center"/>
    </xf>
    <xf numFmtId="177" fontId="12" fillId="0" borderId="16" xfId="3" applyNumberFormat="1" applyFont="1" applyFill="1" applyBorder="1" applyAlignment="1">
      <alignment horizontal="left" vertical="center"/>
    </xf>
    <xf numFmtId="177" fontId="12" fillId="0" borderId="17" xfId="3" applyNumberFormat="1" applyFont="1" applyFill="1" applyBorder="1" applyAlignment="1">
      <alignment horizontal="left" vertical="center"/>
    </xf>
    <xf numFmtId="0" fontId="12" fillId="0" borderId="18" xfId="3" applyFont="1" applyFill="1" applyBorder="1" applyAlignment="1">
      <alignment horizontal="left" vertical="center"/>
    </xf>
    <xf numFmtId="0" fontId="12" fillId="0" borderId="19" xfId="3" applyFont="1" applyFill="1" applyBorder="1" applyAlignment="1">
      <alignment horizontal="left" vertical="center"/>
    </xf>
    <xf numFmtId="0" fontId="12" fillId="0" borderId="20" xfId="3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left" vertical="center"/>
    </xf>
    <xf numFmtId="0" fontId="12" fillId="0" borderId="22" xfId="3" applyFont="1" applyFill="1" applyBorder="1" applyAlignment="1">
      <alignment horizontal="left" vertical="center"/>
    </xf>
    <xf numFmtId="0" fontId="3" fillId="2" borderId="5" xfId="3" applyFont="1" applyFill="1" applyBorder="1" applyAlignment="1">
      <alignment horizontal="left" vertical="center"/>
    </xf>
    <xf numFmtId="49" fontId="4" fillId="3" borderId="20" xfId="3" applyNumberFormat="1" applyFont="1" applyFill="1" applyBorder="1" applyAlignment="1">
      <alignment horizontal="left" vertical="center"/>
    </xf>
    <xf numFmtId="49" fontId="4" fillId="3" borderId="21" xfId="3" applyNumberFormat="1" applyFont="1" applyFill="1" applyBorder="1" applyAlignment="1">
      <alignment horizontal="left" vertical="center"/>
    </xf>
    <xf numFmtId="49" fontId="4" fillId="3" borderId="19" xfId="3" applyNumberFormat="1" applyFont="1" applyFill="1" applyBorder="1" applyAlignment="1">
      <alignment horizontal="left" vertical="center"/>
    </xf>
    <xf numFmtId="0" fontId="2" fillId="0" borderId="21" xfId="3" applyFont="1" applyBorder="1" applyAlignment="1">
      <alignment horizontal="left" vertical="center"/>
    </xf>
    <xf numFmtId="49" fontId="17" fillId="3" borderId="20" xfId="3" applyNumberFormat="1" applyFont="1" applyFill="1" applyBorder="1" applyAlignment="1">
      <alignment horizontal="left" vertical="center"/>
    </xf>
    <xf numFmtId="49" fontId="14" fillId="3" borderId="20" xfId="1" applyNumberFormat="1" applyFill="1" applyBorder="1" applyAlignment="1">
      <alignment horizontal="left" vertical="center"/>
    </xf>
    <xf numFmtId="49" fontId="6" fillId="3" borderId="21" xfId="1" applyNumberFormat="1" applyFont="1" applyFill="1" applyBorder="1" applyAlignment="1">
      <alignment horizontal="left" vertical="center"/>
    </xf>
    <xf numFmtId="49" fontId="6" fillId="3" borderId="19" xfId="1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xiao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showGridLines="0" topLeftCell="A13" workbookViewId="0">
      <selection activeCell="L25" sqref="L25"/>
    </sheetView>
  </sheetViews>
  <sheetFormatPr defaultColWidth="9" defaultRowHeight="17.25" x14ac:dyDescent="0.15"/>
  <cols>
    <col min="1" max="1" width="2.625" style="2" customWidth="1"/>
    <col min="2" max="2" width="8.375" style="2" customWidth="1"/>
    <col min="3" max="3" width="46.125" style="2" customWidth="1"/>
    <col min="4" max="4" width="8.75" style="2" customWidth="1"/>
    <col min="5" max="5" width="7" style="2" customWidth="1"/>
    <col min="6" max="6" width="12.25" style="2" customWidth="1"/>
    <col min="7" max="7" width="13.125" style="3" customWidth="1"/>
    <col min="8" max="8" width="34" style="2" customWidth="1"/>
    <col min="9" max="16384" width="9" style="2"/>
  </cols>
  <sheetData>
    <row r="1" spans="2:11" s="1" customFormat="1" ht="14.25" x14ac:dyDescent="0.15">
      <c r="B1" s="74" t="s">
        <v>0</v>
      </c>
      <c r="C1" s="75"/>
      <c r="D1" s="76"/>
      <c r="E1" s="76"/>
      <c r="F1" s="76"/>
      <c r="G1" s="77"/>
      <c r="H1" s="4"/>
      <c r="I1" s="19"/>
    </row>
    <row r="2" spans="2:11" s="1" customFormat="1" ht="14.25" x14ac:dyDescent="0.15">
      <c r="B2" s="78" t="s">
        <v>1</v>
      </c>
      <c r="C2" s="79"/>
      <c r="D2" s="80"/>
      <c r="E2" s="80"/>
      <c r="F2" s="80"/>
      <c r="G2" s="81"/>
    </row>
    <row r="3" spans="2:11" s="1" customFormat="1" ht="14.25" x14ac:dyDescent="0.15">
      <c r="B3" s="78" t="s">
        <v>2</v>
      </c>
      <c r="C3" s="79"/>
      <c r="D3" s="82"/>
      <c r="E3" s="82"/>
      <c r="F3" s="82"/>
      <c r="G3" s="83"/>
    </row>
    <row r="4" spans="2:11" s="1" customFormat="1" ht="14.25" x14ac:dyDescent="0.15">
      <c r="B4" s="60" t="s">
        <v>3</v>
      </c>
      <c r="C4" s="61"/>
      <c r="D4" s="62"/>
      <c r="E4" s="62"/>
      <c r="F4" s="62"/>
      <c r="G4" s="63"/>
    </row>
    <row r="6" spans="2:11" x14ac:dyDescent="0.1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 x14ac:dyDescent="0.15">
      <c r="B7" s="53" t="s">
        <v>11</v>
      </c>
      <c r="C7" s="7" t="s">
        <v>36</v>
      </c>
      <c r="D7" s="7">
        <v>14</v>
      </c>
      <c r="E7" s="7" t="s">
        <v>12</v>
      </c>
      <c r="F7" s="7"/>
      <c r="G7" s="8">
        <f>D7*F7</f>
        <v>0</v>
      </c>
      <c r="H7" s="7"/>
    </row>
    <row r="8" spans="2:11" x14ac:dyDescent="0.15">
      <c r="B8" s="54"/>
      <c r="C8" s="7" t="s">
        <v>37</v>
      </c>
      <c r="D8" s="7">
        <v>14</v>
      </c>
      <c r="E8" s="7" t="s">
        <v>12</v>
      </c>
      <c r="F8" s="7"/>
      <c r="G8" s="8">
        <f t="shared" ref="G8:G18" si="0">D8*F8</f>
        <v>0</v>
      </c>
      <c r="H8" s="7"/>
    </row>
    <row r="9" spans="2:11" x14ac:dyDescent="0.15">
      <c r="B9" s="9" t="s">
        <v>33</v>
      </c>
      <c r="C9" s="10" t="s">
        <v>38</v>
      </c>
      <c r="D9" s="10">
        <v>14</v>
      </c>
      <c r="E9" s="10" t="s">
        <v>12</v>
      </c>
      <c r="F9" s="10"/>
      <c r="G9" s="8">
        <f t="shared" si="0"/>
        <v>0</v>
      </c>
      <c r="H9" s="10"/>
    </row>
    <row r="10" spans="2:11" ht="16.5" customHeight="1" x14ac:dyDescent="0.15">
      <c r="B10" s="55" t="s">
        <v>39</v>
      </c>
      <c r="C10" s="10" t="s">
        <v>40</v>
      </c>
      <c r="D10" s="10">
        <v>1</v>
      </c>
      <c r="E10" s="10" t="s">
        <v>29</v>
      </c>
      <c r="F10" s="10"/>
      <c r="G10" s="8">
        <f t="shared" si="0"/>
        <v>0</v>
      </c>
      <c r="H10" s="10"/>
      <c r="K10" s="20"/>
    </row>
    <row r="11" spans="2:11" x14ac:dyDescent="0.15">
      <c r="B11" s="56"/>
      <c r="C11" s="10" t="s">
        <v>41</v>
      </c>
      <c r="D11" s="10">
        <v>1</v>
      </c>
      <c r="E11" s="10" t="s">
        <v>29</v>
      </c>
      <c r="F11" s="10"/>
      <c r="G11" s="8">
        <f t="shared" si="0"/>
        <v>0</v>
      </c>
      <c r="H11" s="10"/>
      <c r="K11" s="20"/>
    </row>
    <row r="12" spans="2:11" x14ac:dyDescent="0.15">
      <c r="B12" s="56"/>
      <c r="C12" s="10" t="s">
        <v>42</v>
      </c>
      <c r="D12" s="10">
        <v>1</v>
      </c>
      <c r="E12" s="10" t="s">
        <v>29</v>
      </c>
      <c r="F12" s="10"/>
      <c r="G12" s="8">
        <f t="shared" si="0"/>
        <v>0</v>
      </c>
      <c r="H12" s="10"/>
      <c r="K12" s="20"/>
    </row>
    <row r="13" spans="2:11" x14ac:dyDescent="0.15">
      <c r="B13" s="56"/>
      <c r="C13" s="10" t="s">
        <v>43</v>
      </c>
      <c r="D13" s="10">
        <v>1</v>
      </c>
      <c r="E13" s="10" t="s">
        <v>29</v>
      </c>
      <c r="F13" s="10"/>
      <c r="G13" s="8">
        <f t="shared" si="0"/>
        <v>0</v>
      </c>
      <c r="H13" s="10"/>
      <c r="K13" s="20"/>
    </row>
    <row r="14" spans="2:11" x14ac:dyDescent="0.15">
      <c r="B14" s="56"/>
      <c r="C14" s="10" t="s">
        <v>44</v>
      </c>
      <c r="D14" s="10">
        <v>1</v>
      </c>
      <c r="E14" s="10" t="s">
        <v>29</v>
      </c>
      <c r="F14" s="10"/>
      <c r="G14" s="8">
        <f t="shared" si="0"/>
        <v>0</v>
      </c>
      <c r="H14" s="10"/>
      <c r="K14" s="20"/>
    </row>
    <row r="15" spans="2:11" x14ac:dyDescent="0.15">
      <c r="B15" s="56"/>
      <c r="C15" s="10" t="s">
        <v>45</v>
      </c>
      <c r="D15" s="10">
        <v>1</v>
      </c>
      <c r="E15" s="10" t="s">
        <v>29</v>
      </c>
      <c r="F15" s="10"/>
      <c r="G15" s="8">
        <f t="shared" si="0"/>
        <v>0</v>
      </c>
      <c r="H15" s="10"/>
      <c r="K15" s="20"/>
    </row>
    <row r="16" spans="2:11" x14ac:dyDescent="0.15">
      <c r="B16" s="56"/>
      <c r="C16" s="10" t="s">
        <v>46</v>
      </c>
      <c r="D16" s="10">
        <v>1</v>
      </c>
      <c r="E16" s="10" t="s">
        <v>29</v>
      </c>
      <c r="F16" s="10"/>
      <c r="G16" s="8">
        <f t="shared" si="0"/>
        <v>0</v>
      </c>
      <c r="H16" s="10"/>
      <c r="K16" s="20"/>
    </row>
    <row r="17" spans="2:12" x14ac:dyDescent="0.15">
      <c r="B17" s="57"/>
      <c r="C17" s="10" t="s">
        <v>47</v>
      </c>
      <c r="D17" s="10">
        <v>1</v>
      </c>
      <c r="E17" s="10" t="s">
        <v>29</v>
      </c>
      <c r="F17" s="10"/>
      <c r="G17" s="8">
        <f t="shared" si="0"/>
        <v>0</v>
      </c>
      <c r="H17" s="10"/>
      <c r="K17" s="20"/>
    </row>
    <row r="18" spans="2:12" x14ac:dyDescent="0.15">
      <c r="B18" s="53" t="s">
        <v>14</v>
      </c>
      <c r="C18" s="10" t="s">
        <v>48</v>
      </c>
      <c r="D18" s="10">
        <v>21</v>
      </c>
      <c r="E18" s="10" t="s">
        <v>49</v>
      </c>
      <c r="F18" s="10"/>
      <c r="G18" s="8">
        <f t="shared" si="0"/>
        <v>0</v>
      </c>
      <c r="H18" s="10" t="s">
        <v>50</v>
      </c>
    </row>
    <row r="19" spans="2:12" x14ac:dyDescent="0.15">
      <c r="B19" s="58"/>
      <c r="C19" s="10" t="s">
        <v>51</v>
      </c>
      <c r="D19" s="10">
        <v>14</v>
      </c>
      <c r="E19" s="10" t="s">
        <v>49</v>
      </c>
      <c r="F19" s="10"/>
      <c r="G19" s="8">
        <f t="shared" ref="G19:G32" si="1">D19*F19</f>
        <v>0</v>
      </c>
      <c r="H19" s="10" t="s">
        <v>52</v>
      </c>
    </row>
    <row r="20" spans="2:12" x14ac:dyDescent="0.15">
      <c r="B20" s="11" t="s">
        <v>16</v>
      </c>
      <c r="C20" s="10" t="s">
        <v>17</v>
      </c>
      <c r="D20" s="10">
        <v>14</v>
      </c>
      <c r="E20" s="10" t="s">
        <v>12</v>
      </c>
      <c r="F20" s="10"/>
      <c r="G20" s="8">
        <f t="shared" si="1"/>
        <v>0</v>
      </c>
      <c r="H20" s="10" t="s">
        <v>18</v>
      </c>
    </row>
    <row r="21" spans="2:12" x14ac:dyDescent="0.15">
      <c r="B21" s="9" t="s">
        <v>19</v>
      </c>
      <c r="C21" s="12" t="s">
        <v>34</v>
      </c>
      <c r="D21" s="10">
        <v>14</v>
      </c>
      <c r="E21" s="10" t="s">
        <v>20</v>
      </c>
      <c r="F21" s="10"/>
      <c r="G21" s="8">
        <f t="shared" si="1"/>
        <v>0</v>
      </c>
      <c r="H21" s="10" t="s">
        <v>21</v>
      </c>
    </row>
    <row r="22" spans="2:12" x14ac:dyDescent="0.15">
      <c r="B22" s="59" t="s">
        <v>22</v>
      </c>
      <c r="C22" s="10" t="s">
        <v>53</v>
      </c>
      <c r="D22" s="10">
        <v>70</v>
      </c>
      <c r="E22" s="10" t="s">
        <v>12</v>
      </c>
      <c r="F22" s="10"/>
      <c r="G22" s="8">
        <f t="shared" si="1"/>
        <v>0</v>
      </c>
      <c r="H22" s="10" t="s">
        <v>54</v>
      </c>
      <c r="K22" s="2">
        <v>260000</v>
      </c>
      <c r="L22" s="2">
        <f>K22/13</f>
        <v>20000</v>
      </c>
    </row>
    <row r="23" spans="2:12" x14ac:dyDescent="0.15">
      <c r="B23" s="59"/>
      <c r="C23" s="10" t="s">
        <v>55</v>
      </c>
      <c r="D23" s="10">
        <v>14</v>
      </c>
      <c r="E23" s="10" t="s">
        <v>12</v>
      </c>
      <c r="F23" s="10"/>
      <c r="G23" s="8">
        <f t="shared" si="1"/>
        <v>0</v>
      </c>
      <c r="H23" s="10"/>
      <c r="K23" s="2">
        <v>156000</v>
      </c>
      <c r="L23" s="2">
        <f t="shared" ref="L23:L24" si="2">K23/13</f>
        <v>12000</v>
      </c>
    </row>
    <row r="24" spans="2:12" x14ac:dyDescent="0.15">
      <c r="B24" s="59"/>
      <c r="C24" s="10" t="s">
        <v>56</v>
      </c>
      <c r="D24" s="10">
        <v>14</v>
      </c>
      <c r="E24" s="10" t="s">
        <v>12</v>
      </c>
      <c r="F24" s="10"/>
      <c r="G24" s="8">
        <f t="shared" si="1"/>
        <v>0</v>
      </c>
      <c r="H24" s="10"/>
      <c r="K24" s="2">
        <v>130000</v>
      </c>
      <c r="L24" s="2">
        <f t="shared" si="2"/>
        <v>10000</v>
      </c>
    </row>
    <row r="25" spans="2:12" x14ac:dyDescent="0.15">
      <c r="B25" s="59"/>
      <c r="C25" s="10" t="s">
        <v>57</v>
      </c>
      <c r="D25" s="10">
        <v>14</v>
      </c>
      <c r="E25" s="10" t="s">
        <v>12</v>
      </c>
      <c r="F25" s="10"/>
      <c r="G25" s="8">
        <f t="shared" si="1"/>
        <v>0</v>
      </c>
      <c r="H25" s="10"/>
      <c r="K25" s="2">
        <f>SUM(K22:K24)</f>
        <v>546000</v>
      </c>
    </row>
    <row r="26" spans="2:12" x14ac:dyDescent="0.15">
      <c r="B26" s="59"/>
      <c r="C26" s="10" t="s">
        <v>58</v>
      </c>
      <c r="D26" s="10">
        <v>14</v>
      </c>
      <c r="E26" s="10" t="s">
        <v>12</v>
      </c>
      <c r="F26" s="10"/>
      <c r="G26" s="8">
        <f t="shared" si="1"/>
        <v>0</v>
      </c>
      <c r="H26" s="10"/>
    </row>
    <row r="27" spans="2:12" x14ac:dyDescent="0.15">
      <c r="B27" s="56" t="s">
        <v>24</v>
      </c>
      <c r="C27" s="10" t="s">
        <v>59</v>
      </c>
      <c r="D27" s="10">
        <v>14</v>
      </c>
      <c r="E27" s="10" t="s">
        <v>12</v>
      </c>
      <c r="F27" s="10"/>
      <c r="G27" s="8">
        <f t="shared" si="1"/>
        <v>0</v>
      </c>
      <c r="H27" s="10"/>
    </row>
    <row r="28" spans="2:12" x14ac:dyDescent="0.15">
      <c r="B28" s="56"/>
      <c r="C28" s="10" t="s">
        <v>60</v>
      </c>
      <c r="D28" s="10">
        <v>14</v>
      </c>
      <c r="E28" s="10" t="s">
        <v>12</v>
      </c>
      <c r="F28" s="10"/>
      <c r="G28" s="8">
        <f t="shared" si="1"/>
        <v>0</v>
      </c>
      <c r="H28" s="10"/>
    </row>
    <row r="29" spans="2:12" x14ac:dyDescent="0.15">
      <c r="B29" s="56"/>
      <c r="C29" s="10" t="s">
        <v>61</v>
      </c>
      <c r="D29" s="10">
        <v>14</v>
      </c>
      <c r="E29" s="10" t="s">
        <v>12</v>
      </c>
      <c r="F29" s="10"/>
      <c r="G29" s="8">
        <f t="shared" si="1"/>
        <v>0</v>
      </c>
      <c r="H29" s="10"/>
    </row>
    <row r="30" spans="2:12" x14ac:dyDescent="0.15">
      <c r="B30" s="56"/>
      <c r="C30" s="10" t="s">
        <v>62</v>
      </c>
      <c r="D30" s="10">
        <v>14</v>
      </c>
      <c r="E30" s="10" t="s">
        <v>12</v>
      </c>
      <c r="F30" s="10"/>
      <c r="G30" s="8">
        <f t="shared" si="1"/>
        <v>0</v>
      </c>
      <c r="H30" s="10"/>
    </row>
    <row r="31" spans="2:12" x14ac:dyDescent="0.15">
      <c r="B31" s="9" t="s">
        <v>25</v>
      </c>
      <c r="C31" s="13" t="s">
        <v>63</v>
      </c>
      <c r="D31" s="10">
        <v>1</v>
      </c>
      <c r="E31" s="10" t="s">
        <v>12</v>
      </c>
      <c r="F31" s="10"/>
      <c r="G31" s="8">
        <f t="shared" si="1"/>
        <v>0</v>
      </c>
      <c r="H31" s="10"/>
    </row>
    <row r="32" spans="2:12" x14ac:dyDescent="0.15">
      <c r="B32" s="11" t="s">
        <v>35</v>
      </c>
      <c r="C32" s="13" t="s">
        <v>64</v>
      </c>
      <c r="D32" s="10">
        <v>1</v>
      </c>
      <c r="E32" s="10" t="s">
        <v>12</v>
      </c>
      <c r="F32" s="10"/>
      <c r="G32" s="8">
        <f t="shared" si="1"/>
        <v>0</v>
      </c>
      <c r="H32" s="10"/>
    </row>
    <row r="33" spans="2:8" x14ac:dyDescent="0.15">
      <c r="B33" s="11" t="s">
        <v>27</v>
      </c>
      <c r="C33" s="14" t="s">
        <v>28</v>
      </c>
      <c r="D33" s="10">
        <v>1</v>
      </c>
      <c r="E33" s="14" t="s">
        <v>29</v>
      </c>
      <c r="F33" s="14"/>
      <c r="G33" s="8">
        <f>SUM(G7:G32)*D33*F33</f>
        <v>0</v>
      </c>
      <c r="H33" s="15"/>
    </row>
    <row r="35" spans="2:8" x14ac:dyDescent="0.15">
      <c r="B35" s="64" t="s">
        <v>30</v>
      </c>
      <c r="C35" s="65"/>
      <c r="D35" s="16"/>
      <c r="E35" s="66">
        <f>E36+E37</f>
        <v>0</v>
      </c>
      <c r="F35" s="67"/>
      <c r="G35" s="68"/>
    </row>
    <row r="36" spans="2:8" x14ac:dyDescent="0.15">
      <c r="B36" s="69" t="s">
        <v>31</v>
      </c>
      <c r="C36" s="70"/>
      <c r="D36" s="17">
        <v>0.06</v>
      </c>
      <c r="E36" s="71">
        <f>E37*D36</f>
        <v>0</v>
      </c>
      <c r="F36" s="72"/>
      <c r="G36" s="73"/>
    </row>
    <row r="37" spans="2:8" x14ac:dyDescent="0.15">
      <c r="B37" s="48" t="s">
        <v>32</v>
      </c>
      <c r="C37" s="49"/>
      <c r="D37" s="18"/>
      <c r="E37" s="50">
        <f>SUM(G7:G33)</f>
        <v>0</v>
      </c>
      <c r="F37" s="51"/>
      <c r="G37" s="52"/>
    </row>
  </sheetData>
  <mergeCells count="19">
    <mergeCell ref="B1:C1"/>
    <mergeCell ref="D1:G1"/>
    <mergeCell ref="B2:C2"/>
    <mergeCell ref="D2:G2"/>
    <mergeCell ref="B3:C3"/>
    <mergeCell ref="D3:G3"/>
    <mergeCell ref="B4:C4"/>
    <mergeCell ref="D4:G4"/>
    <mergeCell ref="B35:C35"/>
    <mergeCell ref="E35:G35"/>
    <mergeCell ref="B36:C36"/>
    <mergeCell ref="E36:G36"/>
    <mergeCell ref="B37:C37"/>
    <mergeCell ref="E37:G37"/>
    <mergeCell ref="B7:B8"/>
    <mergeCell ref="B10:B17"/>
    <mergeCell ref="B18:B19"/>
    <mergeCell ref="B22:B26"/>
    <mergeCell ref="B27:B30"/>
  </mergeCells>
  <phoneticPr fontId="16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showGridLines="0" tabSelected="1" zoomScaleNormal="100" zoomScaleSheetLayoutView="100" workbookViewId="0">
      <pane xSplit="3" ySplit="6" topLeftCell="D13" activePane="bottomRight" state="frozen"/>
      <selection pane="topRight"/>
      <selection pane="bottomLeft"/>
      <selection pane="bottomRight" activeCell="H21" sqref="H21"/>
    </sheetView>
  </sheetViews>
  <sheetFormatPr defaultColWidth="9" defaultRowHeight="17.25" x14ac:dyDescent="0.15"/>
  <cols>
    <col min="1" max="1" width="2.625" style="21" customWidth="1"/>
    <col min="2" max="2" width="8.375" style="38" customWidth="1"/>
    <col min="3" max="3" width="31.25" style="21" bestFit="1" customWidth="1"/>
    <col min="4" max="5" width="4.5" style="21" bestFit="1" customWidth="1"/>
    <col min="6" max="6" width="10.875" style="21" bestFit="1" customWidth="1"/>
    <col min="7" max="7" width="10.875" style="23" bestFit="1" customWidth="1"/>
    <col min="8" max="8" width="42.75" style="21" bestFit="1" customWidth="1"/>
    <col min="9" max="16384" width="9" style="21"/>
  </cols>
  <sheetData>
    <row r="1" spans="2:11" s="25" customFormat="1" ht="14.25" x14ac:dyDescent="0.15">
      <c r="B1" s="99" t="s">
        <v>0</v>
      </c>
      <c r="C1" s="99"/>
      <c r="D1" s="104" t="s">
        <v>65</v>
      </c>
      <c r="E1" s="101"/>
      <c r="F1" s="101"/>
      <c r="G1" s="101"/>
      <c r="H1" s="102"/>
      <c r="I1" s="24"/>
    </row>
    <row r="2" spans="2:11" s="25" customFormat="1" ht="14.25" x14ac:dyDescent="0.15">
      <c r="B2" s="99" t="s">
        <v>1</v>
      </c>
      <c r="C2" s="99"/>
      <c r="D2" s="104" t="s">
        <v>66</v>
      </c>
      <c r="E2" s="101"/>
      <c r="F2" s="101"/>
      <c r="G2" s="101"/>
      <c r="H2" s="102"/>
    </row>
    <row r="3" spans="2:11" s="25" customFormat="1" ht="14.25" x14ac:dyDescent="0.15">
      <c r="B3" s="99" t="s">
        <v>2</v>
      </c>
      <c r="C3" s="99"/>
      <c r="D3" s="105" t="s">
        <v>67</v>
      </c>
      <c r="E3" s="106"/>
      <c r="F3" s="106"/>
      <c r="G3" s="106"/>
      <c r="H3" s="107"/>
    </row>
    <row r="4" spans="2:11" s="25" customFormat="1" ht="14.25" x14ac:dyDescent="0.15">
      <c r="B4" s="99" t="s">
        <v>3</v>
      </c>
      <c r="C4" s="99"/>
      <c r="D4" s="100" t="s">
        <v>68</v>
      </c>
      <c r="E4" s="101"/>
      <c r="F4" s="101"/>
      <c r="G4" s="101"/>
      <c r="H4" s="102"/>
    </row>
    <row r="5" spans="2:11" x14ac:dyDescent="0.15">
      <c r="B5" s="103"/>
      <c r="C5" s="103"/>
      <c r="D5" s="103"/>
      <c r="E5" s="103"/>
      <c r="F5" s="103"/>
      <c r="G5" s="103"/>
      <c r="H5" s="103"/>
    </row>
    <row r="6" spans="2:11" x14ac:dyDescent="0.15">
      <c r="B6" s="37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7" t="s">
        <v>9</v>
      </c>
      <c r="H6" s="26" t="s">
        <v>10</v>
      </c>
    </row>
    <row r="7" spans="2:11" ht="33" x14ac:dyDescent="0.15">
      <c r="B7" s="34" t="s">
        <v>11</v>
      </c>
      <c r="C7" s="39" t="s">
        <v>77</v>
      </c>
      <c r="D7" s="7">
        <v>15</v>
      </c>
      <c r="E7" s="7" t="s">
        <v>12</v>
      </c>
      <c r="F7" s="40">
        <v>2300</v>
      </c>
      <c r="G7" s="40">
        <f>D7*F7</f>
        <v>34500</v>
      </c>
      <c r="H7" s="39" t="s">
        <v>90</v>
      </c>
    </row>
    <row r="8" spans="2:11" ht="33" x14ac:dyDescent="0.15">
      <c r="B8" s="32" t="s">
        <v>13</v>
      </c>
      <c r="C8" s="41" t="s">
        <v>95</v>
      </c>
      <c r="D8" s="41">
        <v>1</v>
      </c>
      <c r="E8" s="41" t="s">
        <v>69</v>
      </c>
      <c r="F8" s="40">
        <v>9000</v>
      </c>
      <c r="G8" s="40">
        <f t="shared" ref="G8:G22" si="0">D8*F8</f>
        <v>9000</v>
      </c>
      <c r="H8" s="42" t="s">
        <v>96</v>
      </c>
      <c r="K8" s="22"/>
    </row>
    <row r="9" spans="2:11" s="28" customFormat="1" x14ac:dyDescent="0.15">
      <c r="B9" s="53" t="s">
        <v>14</v>
      </c>
      <c r="C9" s="43" t="s">
        <v>79</v>
      </c>
      <c r="D9" s="41">
        <v>16</v>
      </c>
      <c r="E9" s="41" t="s">
        <v>15</v>
      </c>
      <c r="F9" s="40">
        <v>500</v>
      </c>
      <c r="G9" s="40">
        <f t="shared" si="0"/>
        <v>8000</v>
      </c>
      <c r="H9" s="42" t="s">
        <v>94</v>
      </c>
    </row>
    <row r="10" spans="2:11" s="28" customFormat="1" x14ac:dyDescent="0.15">
      <c r="B10" s="54"/>
      <c r="C10" s="43" t="s">
        <v>92</v>
      </c>
      <c r="D10" s="41">
        <v>8</v>
      </c>
      <c r="E10" s="41" t="s">
        <v>15</v>
      </c>
      <c r="F10" s="40">
        <v>350</v>
      </c>
      <c r="G10" s="40">
        <f t="shared" si="0"/>
        <v>2800</v>
      </c>
      <c r="H10" s="42" t="s">
        <v>93</v>
      </c>
    </row>
    <row r="11" spans="2:11" s="28" customFormat="1" x14ac:dyDescent="0.15">
      <c r="B11" s="54"/>
      <c r="C11" s="43" t="s">
        <v>80</v>
      </c>
      <c r="D11" s="41">
        <v>16</v>
      </c>
      <c r="E11" s="41" t="s">
        <v>15</v>
      </c>
      <c r="F11" s="40">
        <v>360</v>
      </c>
      <c r="G11" s="40">
        <f t="shared" si="0"/>
        <v>5760</v>
      </c>
      <c r="H11" s="42" t="s">
        <v>91</v>
      </c>
    </row>
    <row r="12" spans="2:11" x14ac:dyDescent="0.15">
      <c r="B12" s="53" t="s">
        <v>22</v>
      </c>
      <c r="C12" s="41" t="s">
        <v>83</v>
      </c>
      <c r="D12" s="41">
        <v>105</v>
      </c>
      <c r="E12" s="41" t="s">
        <v>23</v>
      </c>
      <c r="F12" s="40">
        <v>50</v>
      </c>
      <c r="G12" s="40">
        <f t="shared" si="0"/>
        <v>5250</v>
      </c>
      <c r="H12" s="41" t="s">
        <v>82</v>
      </c>
    </row>
    <row r="13" spans="2:11" x14ac:dyDescent="0.15">
      <c r="B13" s="54"/>
      <c r="C13" s="41" t="s">
        <v>84</v>
      </c>
      <c r="D13" s="41">
        <v>45</v>
      </c>
      <c r="E13" s="41" t="s">
        <v>23</v>
      </c>
      <c r="F13" s="40">
        <v>60</v>
      </c>
      <c r="G13" s="40">
        <f t="shared" si="0"/>
        <v>2700</v>
      </c>
      <c r="H13" s="41" t="s">
        <v>81</v>
      </c>
    </row>
    <row r="14" spans="2:11" x14ac:dyDescent="0.15">
      <c r="B14" s="58"/>
      <c r="C14" s="36" t="s">
        <v>89</v>
      </c>
      <c r="D14" s="36">
        <v>15</v>
      </c>
      <c r="E14" s="36" t="s">
        <v>12</v>
      </c>
      <c r="F14" s="35">
        <v>350</v>
      </c>
      <c r="G14" s="35">
        <f t="shared" si="0"/>
        <v>5250</v>
      </c>
      <c r="H14" s="36" t="s">
        <v>88</v>
      </c>
    </row>
    <row r="15" spans="2:11" x14ac:dyDescent="0.15">
      <c r="B15" s="55" t="s">
        <v>24</v>
      </c>
      <c r="C15" s="41" t="s">
        <v>86</v>
      </c>
      <c r="D15" s="41">
        <v>15</v>
      </c>
      <c r="E15" s="41" t="s">
        <v>12</v>
      </c>
      <c r="F15" s="40">
        <v>291.39999999999998</v>
      </c>
      <c r="G15" s="40">
        <f t="shared" si="0"/>
        <v>4371</v>
      </c>
      <c r="H15" s="41"/>
    </row>
    <row r="16" spans="2:11" x14ac:dyDescent="0.15">
      <c r="B16" s="56"/>
      <c r="C16" s="41" t="s">
        <v>74</v>
      </c>
      <c r="D16" s="41">
        <v>15</v>
      </c>
      <c r="E16" s="41" t="s">
        <v>12</v>
      </c>
      <c r="F16" s="40">
        <v>98</v>
      </c>
      <c r="G16" s="40">
        <f t="shared" si="0"/>
        <v>1470</v>
      </c>
      <c r="H16" s="41"/>
    </row>
    <row r="17" spans="2:8" x14ac:dyDescent="0.15">
      <c r="B17" s="56"/>
      <c r="C17" s="41" t="s">
        <v>85</v>
      </c>
      <c r="D17" s="41">
        <v>15</v>
      </c>
      <c r="E17" s="41" t="s">
        <v>12</v>
      </c>
      <c r="F17" s="40">
        <v>140</v>
      </c>
      <c r="G17" s="40">
        <f t="shared" si="0"/>
        <v>2100</v>
      </c>
      <c r="H17" s="41"/>
    </row>
    <row r="18" spans="2:8" x14ac:dyDescent="0.15">
      <c r="B18" s="56"/>
      <c r="C18" s="41" t="s">
        <v>75</v>
      </c>
      <c r="D18" s="41">
        <v>15</v>
      </c>
      <c r="E18" s="41" t="s">
        <v>70</v>
      </c>
      <c r="F18" s="40">
        <v>215</v>
      </c>
      <c r="G18" s="40">
        <f t="shared" si="0"/>
        <v>3225</v>
      </c>
      <c r="H18" s="41"/>
    </row>
    <row r="19" spans="2:8" x14ac:dyDescent="0.15">
      <c r="B19" s="56"/>
      <c r="C19" s="41" t="s">
        <v>87</v>
      </c>
      <c r="D19" s="41">
        <v>15</v>
      </c>
      <c r="E19" s="41" t="s">
        <v>12</v>
      </c>
      <c r="F19" s="40">
        <v>140</v>
      </c>
      <c r="G19" s="40">
        <f t="shared" si="0"/>
        <v>2100</v>
      </c>
      <c r="H19" s="41"/>
    </row>
    <row r="20" spans="2:8" x14ac:dyDescent="0.15">
      <c r="B20" s="56"/>
      <c r="C20" s="41" t="s">
        <v>76</v>
      </c>
      <c r="D20" s="41">
        <v>15</v>
      </c>
      <c r="E20" s="41" t="s">
        <v>71</v>
      </c>
      <c r="F20" s="40">
        <v>280</v>
      </c>
      <c r="G20" s="40">
        <f t="shared" si="0"/>
        <v>4200</v>
      </c>
      <c r="H20" s="41"/>
    </row>
    <row r="21" spans="2:8" s="28" customFormat="1" x14ac:dyDescent="0.15">
      <c r="B21" s="32" t="s">
        <v>25</v>
      </c>
      <c r="C21" s="44" t="s">
        <v>72</v>
      </c>
      <c r="D21" s="41">
        <v>6</v>
      </c>
      <c r="E21" s="41" t="s">
        <v>69</v>
      </c>
      <c r="F21" s="40">
        <v>600</v>
      </c>
      <c r="G21" s="40">
        <f t="shared" si="0"/>
        <v>3600</v>
      </c>
      <c r="H21" s="41"/>
    </row>
    <row r="22" spans="2:8" x14ac:dyDescent="0.15">
      <c r="B22" s="34" t="s">
        <v>26</v>
      </c>
      <c r="C22" s="44" t="s">
        <v>78</v>
      </c>
      <c r="D22" s="41">
        <v>1</v>
      </c>
      <c r="E22" s="41" t="s">
        <v>12</v>
      </c>
      <c r="F22" s="40">
        <v>8590</v>
      </c>
      <c r="G22" s="40">
        <f t="shared" si="0"/>
        <v>8590</v>
      </c>
      <c r="H22" s="41"/>
    </row>
    <row r="23" spans="2:8" x14ac:dyDescent="0.15">
      <c r="B23" s="33"/>
      <c r="C23" s="45" t="s">
        <v>73</v>
      </c>
      <c r="D23" s="41">
        <v>1</v>
      </c>
      <c r="E23" s="45" t="s">
        <v>29</v>
      </c>
      <c r="F23" s="45">
        <v>0.1</v>
      </c>
      <c r="G23" s="46">
        <f>SUM(G7:G22)*D23*F23</f>
        <v>10291.6</v>
      </c>
      <c r="H23" s="47"/>
    </row>
    <row r="24" spans="2:8" ht="18" thickBot="1" x14ac:dyDescent="0.2"/>
    <row r="25" spans="2:8" x14ac:dyDescent="0.15">
      <c r="B25" s="89" t="s">
        <v>30</v>
      </c>
      <c r="C25" s="90"/>
      <c r="D25" s="29"/>
      <c r="E25" s="91">
        <f>E26+E27</f>
        <v>120000.05600000001</v>
      </c>
      <c r="F25" s="92"/>
      <c r="G25" s="93"/>
    </row>
    <row r="26" spans="2:8" x14ac:dyDescent="0.15">
      <c r="B26" s="94" t="s">
        <v>31</v>
      </c>
      <c r="C26" s="95"/>
      <c r="D26" s="30">
        <v>0.06</v>
      </c>
      <c r="E26" s="96">
        <f>E27*D26</f>
        <v>6792.4560000000001</v>
      </c>
      <c r="F26" s="97"/>
      <c r="G26" s="98"/>
    </row>
    <row r="27" spans="2:8" ht="18" thickBot="1" x14ac:dyDescent="0.2">
      <c r="B27" s="84" t="s">
        <v>32</v>
      </c>
      <c r="C27" s="85"/>
      <c r="D27" s="31"/>
      <c r="E27" s="86">
        <f>SUM(G7:G23)</f>
        <v>113207.6</v>
      </c>
      <c r="F27" s="87"/>
      <c r="G27" s="88"/>
    </row>
  </sheetData>
  <mergeCells count="18">
    <mergeCell ref="B1:C1"/>
    <mergeCell ref="D1:H1"/>
    <mergeCell ref="B2:C2"/>
    <mergeCell ref="D2:H2"/>
    <mergeCell ref="B3:C3"/>
    <mergeCell ref="D3:H3"/>
    <mergeCell ref="B15:B20"/>
    <mergeCell ref="B4:C4"/>
    <mergeCell ref="D4:H4"/>
    <mergeCell ref="B5:H5"/>
    <mergeCell ref="B9:B11"/>
    <mergeCell ref="B12:B14"/>
    <mergeCell ref="B27:C27"/>
    <mergeCell ref="E27:G27"/>
    <mergeCell ref="B25:C25"/>
    <mergeCell ref="E25:G25"/>
    <mergeCell ref="B26:C26"/>
    <mergeCell ref="E26:G26"/>
  </mergeCells>
  <phoneticPr fontId="16" type="noConversion"/>
  <hyperlinks>
    <hyperlink ref="D3" r:id="rId1"/>
  </hyperlinks>
  <pageMargins left="0.75" right="0.75" top="0.97986111111111096" bottom="0.97986111111111096" header="0.50972222222222197" footer="0.50972222222222197"/>
  <pageSetup paperSize="9" scale="72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奖励旅游报价单-澳洲</vt:lpstr>
      <vt:lpstr>奖励旅游报价单-台湾</vt:lpstr>
      <vt:lpstr>'奖励旅游报价单-台湾'!Print_Area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Administrator</cp:lastModifiedBy>
  <dcterms:created xsi:type="dcterms:W3CDTF">2018-01-08T06:04:00Z</dcterms:created>
  <dcterms:modified xsi:type="dcterms:W3CDTF">2018-04-26T08:14:01Z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