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55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<sst xmlns="http://schemas.openxmlformats.org/spreadsheetml/2006/main" count="100">
  <si>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</si>
  <si>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团号：HMEA-180124-STY225</t>
  </si>
  <si>
    <t>会议日期：1月24日-26日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</si>
  <si>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</si>
  <si>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</si>
  <si>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</si>
  <si>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</si>
  <si>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</si>
  <si>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</si>
  <si>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</si>
  <si>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</si>
  <si>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</si>
  <si>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</si>
  <si>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</si>
  <si>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</si>
  <si>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</si>
  <si>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</si>
  <si>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</si>
  <si>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</si>
  <si>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</si>
  <si>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</si>
  <si>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</si>
  <si>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</si>
  <si>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</si>
  <si>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</si>
  <si>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</si>
  <si>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</si>
  <si>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</si>
  <si>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定制双肩包</t>
  </si>
  <si>
    <t>尽量提供可用的原始发票，发票项目不可用的，且开票需要加收税点的可以不提供原始发票。网上交易均需提供交易截图。</t>
  </si>
  <si>
    <t>毛巾</t>
  </si>
  <si>
    <t>经销商书籍</t>
  </si>
  <si>
    <t>SGM书籍</t>
  </si>
  <si>
    <t>火腿肠、牛奶</t>
  </si>
  <si>
    <t>牛皮纸袋</t>
  </si>
  <si>
    <t>西梅</t>
  </si>
  <si>
    <t>面包①</t>
  </si>
  <si>
    <t>士力架</t>
  </si>
  <si>
    <t>卤蛋</t>
  </si>
  <si>
    <t>面包②</t>
  </si>
  <si>
    <t>怡宝款泉水</t>
  </si>
  <si>
    <t>可乐雪碧</t>
  </si>
  <si>
    <t>青岛纯生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</si>
  <si>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</si>
  <si>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</si>
  <si>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</si>
  <si>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</si>
  <si>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</si>
  <si>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</si>
  <si>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</si>
  <si>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</si>
  <si>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</si>
  <si>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</si>
  <si>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</si>
  <si>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</si>
  <si>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</si>
  <si>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</si>
  <si>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</si>
  <si>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</si>
  <si>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</si>
  <si>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</si>
  <si>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</si>
  <si>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</si>
  <si>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</si>
  <si>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</si>
  <si>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</si>
  <si>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</si>
  <si>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</si>
  <si>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</si>
  <si>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</si>
  <si>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</si>
  <si>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</si>
  <si>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</si>
  <si>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</si>
  <si>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</si>
  <si>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</si>
  <si>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</si>
  <si>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4月8日--11日</t>
  </si>
  <si>
    <t>报销日期:</t>
  </si>
  <si>
    <t>团号:</t>
  </si>
  <si>
    <t>HMEA-180408-SXY225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</si>
  <si>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</si>
  <si>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</si>
  <si>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</si>
  <si>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</si>
  <si>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</si>
  <si>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</si>
  <si>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</si>
  <si>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</si>
  <si>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酒店--慕田峪长城+等待--酒店</t>
  </si>
  <si>
    <t>胡金磊 杨宗霖  酒店--家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</si>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</sst>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topLeftCell="A25" workbookViewId="0">
      <selection activeCell="H31" sqref="H31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83"/>
      <c r="J8" s="84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83"/>
      <c r="J9" s="85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83"/>
      <c r="J10" s="85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3"/>
      <c r="J11" s="85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3"/>
      <c r="J12" s="85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86"/>
      <c r="J13" s="87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3"/>
      <c r="J14" s="84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3"/>
      <c r="J15" s="85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6"/>
      <c r="J16" s="87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83"/>
      <c r="J17" s="88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83"/>
      <c r="J18" s="89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3"/>
      <c r="J19" s="89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3"/>
      <c r="J20" s="89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86"/>
      <c r="J21" s="90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3"/>
      <c r="J22" s="88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3"/>
      <c r="J23" s="89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86"/>
      <c r="J24" s="90"/>
    </row>
    <row r="25" customHeight="1" spans="1:10">
      <c r="A25" s="71">
        <v>5</v>
      </c>
      <c r="B25" s="72" t="s">
        <v>27</v>
      </c>
      <c r="C25" s="73">
        <v>27000</v>
      </c>
      <c r="D25" s="71">
        <v>1</v>
      </c>
      <c r="E25" s="73">
        <f>C25*D25</f>
        <v>27000</v>
      </c>
      <c r="F25" s="66">
        <v>1665</v>
      </c>
      <c r="G25" s="66">
        <v>0</v>
      </c>
      <c r="H25" s="77">
        <f>F25+G25</f>
        <v>1665</v>
      </c>
      <c r="I25" s="83" t="s">
        <v>28</v>
      </c>
      <c r="J25" s="84" t="s">
        <v>29</v>
      </c>
    </row>
    <row r="26" customHeight="1" spans="1:10">
      <c r="A26" s="78"/>
      <c r="B26" s="79"/>
      <c r="C26" s="80"/>
      <c r="D26" s="78"/>
      <c r="E26" s="80"/>
      <c r="F26" s="66">
        <v>2700</v>
      </c>
      <c r="G26" s="66">
        <v>0</v>
      </c>
      <c r="H26" s="77">
        <f t="shared" ref="H26:H38" si="6">F26+G26</f>
        <v>2700</v>
      </c>
      <c r="I26" s="83" t="s">
        <v>30</v>
      </c>
      <c r="J26" s="85"/>
    </row>
    <row r="27" customHeight="1" spans="1:10">
      <c r="A27" s="78"/>
      <c r="B27" s="79"/>
      <c r="C27" s="80"/>
      <c r="D27" s="78"/>
      <c r="E27" s="80"/>
      <c r="F27" s="66">
        <v>8335.6</v>
      </c>
      <c r="G27" s="66">
        <v>0</v>
      </c>
      <c r="H27" s="77">
        <f t="shared" si="6"/>
        <v>8335.6</v>
      </c>
      <c r="I27" s="83" t="s">
        <v>31</v>
      </c>
      <c r="J27" s="85"/>
    </row>
    <row r="28" customHeight="1" spans="1:10">
      <c r="A28" s="78"/>
      <c r="B28" s="79"/>
      <c r="C28" s="80"/>
      <c r="D28" s="78"/>
      <c r="E28" s="80"/>
      <c r="F28" s="66">
        <v>124.6</v>
      </c>
      <c r="G28" s="66">
        <v>0</v>
      </c>
      <c r="H28" s="77">
        <f t="shared" si="6"/>
        <v>124.6</v>
      </c>
      <c r="I28" s="83" t="s">
        <v>32</v>
      </c>
      <c r="J28" s="85"/>
    </row>
    <row r="29" customHeight="1" spans="1:10">
      <c r="A29" s="78"/>
      <c r="B29" s="79"/>
      <c r="C29" s="80"/>
      <c r="D29" s="78"/>
      <c r="E29" s="80"/>
      <c r="F29" s="66">
        <v>990</v>
      </c>
      <c r="G29" s="66">
        <v>0</v>
      </c>
      <c r="H29" s="77">
        <f t="shared" si="6"/>
        <v>990</v>
      </c>
      <c r="I29" s="83" t="s">
        <v>33</v>
      </c>
      <c r="J29" s="85"/>
    </row>
    <row r="30" customHeight="1" spans="1:10">
      <c r="A30" s="78"/>
      <c r="B30" s="79"/>
      <c r="C30" s="80"/>
      <c r="D30" s="78"/>
      <c r="E30" s="80"/>
      <c r="F30" s="66">
        <v>498</v>
      </c>
      <c r="G30" s="66">
        <v>0</v>
      </c>
      <c r="H30" s="81">
        <f t="shared" si="6"/>
        <v>498</v>
      </c>
      <c r="I30" s="83" t="s">
        <v>34</v>
      </c>
      <c r="J30" s="85"/>
    </row>
    <row r="31" customHeight="1" spans="1:10">
      <c r="A31" s="78"/>
      <c r="B31" s="79"/>
      <c r="C31" s="80"/>
      <c r="D31" s="78"/>
      <c r="E31" s="80"/>
      <c r="F31" s="66">
        <v>1295</v>
      </c>
      <c r="G31" s="66">
        <v>0</v>
      </c>
      <c r="H31" s="81">
        <f t="shared" si="6"/>
        <v>1295</v>
      </c>
      <c r="I31" s="83" t="s">
        <v>35</v>
      </c>
      <c r="J31" s="85"/>
    </row>
    <row r="32" customHeight="1" spans="1:10">
      <c r="A32" s="78"/>
      <c r="B32" s="79"/>
      <c r="C32" s="80"/>
      <c r="D32" s="78"/>
      <c r="E32" s="80"/>
      <c r="F32" s="66">
        <v>1632</v>
      </c>
      <c r="G32" s="66">
        <v>0</v>
      </c>
      <c r="H32" s="77">
        <f t="shared" si="6"/>
        <v>1632</v>
      </c>
      <c r="I32" s="83" t="s">
        <v>36</v>
      </c>
      <c r="J32" s="85"/>
    </row>
    <row r="33" customHeight="1" spans="1:10">
      <c r="A33" s="78"/>
      <c r="B33" s="79"/>
      <c r="C33" s="80"/>
      <c r="D33" s="78"/>
      <c r="E33" s="80"/>
      <c r="F33" s="66">
        <v>1070.4</v>
      </c>
      <c r="G33" s="66">
        <v>0</v>
      </c>
      <c r="H33" s="77">
        <f t="shared" si="6"/>
        <v>1070.4</v>
      </c>
      <c r="I33" s="83" t="s">
        <v>37</v>
      </c>
      <c r="J33" s="85"/>
    </row>
    <row r="34" customHeight="1" spans="1:10">
      <c r="A34" s="78"/>
      <c r="B34" s="79"/>
      <c r="C34" s="80"/>
      <c r="D34" s="78"/>
      <c r="E34" s="80"/>
      <c r="F34" s="66">
        <v>220.8</v>
      </c>
      <c r="G34" s="66">
        <v>0</v>
      </c>
      <c r="H34" s="77">
        <f>F34+G34</f>
        <v>220.8</v>
      </c>
      <c r="I34" s="83" t="s">
        <v>38</v>
      </c>
      <c r="J34" s="85"/>
    </row>
    <row r="35" customHeight="1" spans="1:10">
      <c r="A35" s="78"/>
      <c r="B35" s="79"/>
      <c r="C35" s="80"/>
      <c r="D35" s="78"/>
      <c r="E35" s="80"/>
      <c r="F35" s="66">
        <v>1470</v>
      </c>
      <c r="G35" s="66">
        <v>0</v>
      </c>
      <c r="H35" s="77">
        <f>F35+G35</f>
        <v>1470</v>
      </c>
      <c r="I35" s="83" t="s">
        <v>39</v>
      </c>
      <c r="J35" s="85"/>
    </row>
    <row r="36" customHeight="1" spans="1:10">
      <c r="A36" s="78"/>
      <c r="B36" s="79"/>
      <c r="C36" s="80"/>
      <c r="D36" s="78"/>
      <c r="E36" s="80"/>
      <c r="F36" s="66">
        <v>811.2</v>
      </c>
      <c r="G36" s="66">
        <v>0</v>
      </c>
      <c r="H36" s="77">
        <f>F36+G36</f>
        <v>811.2</v>
      </c>
      <c r="I36" s="83" t="s">
        <v>40</v>
      </c>
      <c r="J36" s="85"/>
    </row>
    <row r="37" customHeight="1" spans="1:10">
      <c r="A37" s="78"/>
      <c r="B37" s="79"/>
      <c r="C37" s="80"/>
      <c r="D37" s="78"/>
      <c r="E37" s="80"/>
      <c r="F37" s="66">
        <v>415.5</v>
      </c>
      <c r="G37" s="66">
        <v>0</v>
      </c>
      <c r="H37" s="77">
        <f>F37+G37</f>
        <v>415.5</v>
      </c>
      <c r="I37" s="83" t="s">
        <v>41</v>
      </c>
      <c r="J37" s="85"/>
    </row>
    <row r="38" customHeight="1" spans="1:10">
      <c r="A38" s="78"/>
      <c r="B38" s="79"/>
      <c r="C38" s="80"/>
      <c r="D38" s="78"/>
      <c r="E38" s="80"/>
      <c r="F38" s="66">
        <v>850</v>
      </c>
      <c r="G38" s="66">
        <v>0</v>
      </c>
      <c r="H38" s="77">
        <f>F38+G38</f>
        <v>850</v>
      </c>
      <c r="I38" s="83" t="s">
        <v>42</v>
      </c>
      <c r="J38" s="85"/>
    </row>
    <row r="39" s="53" customFormat="1" customHeight="1" spans="1:10">
      <c r="A39" s="68"/>
      <c r="B39" s="69" t="s">
        <v>43</v>
      </c>
      <c r="C39" s="70">
        <f>SUM(C25)</f>
        <v>27000</v>
      </c>
      <c r="D39" s="70">
        <f t="shared" ref="D39:E39" si="7">SUM(D25)</f>
        <v>1</v>
      </c>
      <c r="E39" s="70">
        <f t="shared" si="7"/>
        <v>27000</v>
      </c>
      <c r="F39" s="70">
        <f>SUM(F25:F38)</f>
        <v>22078.1</v>
      </c>
      <c r="G39" s="70">
        <f>SUM(G25:G38)</f>
        <v>0</v>
      </c>
      <c r="H39" s="70">
        <f>SUM(H25:H38)</f>
        <v>22078.1</v>
      </c>
      <c r="I39" s="86"/>
      <c r="J39" s="87"/>
    </row>
    <row r="40" customHeight="1" spans="1:10">
      <c r="A40" s="64">
        <v>6</v>
      </c>
      <c r="B40" s="65" t="s">
        <v>44</v>
      </c>
      <c r="C40" s="66">
        <v>0</v>
      </c>
      <c r="D40" s="67"/>
      <c r="E40" s="66">
        <f t="shared" ref="E39:E57" si="8">C40*D40</f>
        <v>0</v>
      </c>
      <c r="F40" s="66">
        <v>0</v>
      </c>
      <c r="G40" s="66">
        <v>0</v>
      </c>
      <c r="H40" s="66">
        <f t="shared" ref="H39:H57" si="9">F40+G40</f>
        <v>0</v>
      </c>
      <c r="I40" s="83"/>
      <c r="J40" s="84" t="s">
        <v>45</v>
      </c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9"/>
        <v>0</v>
      </c>
      <c r="I41" s="83"/>
      <c r="J41" s="89"/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9"/>
        <v>0</v>
      </c>
      <c r="I42" s="83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83"/>
      <c r="J43" s="89"/>
    </row>
    <row r="44" s="53" customFormat="1" customHeight="1" spans="1:10">
      <c r="A44" s="68"/>
      <c r="B44" s="69" t="s">
        <v>46</v>
      </c>
      <c r="C44" s="70">
        <f>SUM(C40)</f>
        <v>0</v>
      </c>
      <c r="D44" s="70">
        <f t="shared" ref="D44:E44" si="10">SUM(D40)</f>
        <v>0</v>
      </c>
      <c r="E44" s="70">
        <f t="shared" si="10"/>
        <v>0</v>
      </c>
      <c r="F44" s="70">
        <f>SUM(F40:F43)</f>
        <v>0</v>
      </c>
      <c r="G44" s="70">
        <f t="shared" ref="G44:H44" si="11">SUM(G40:G43)</f>
        <v>0</v>
      </c>
      <c r="H44" s="70">
        <f t="shared" si="11"/>
        <v>0</v>
      </c>
      <c r="I44" s="86"/>
      <c r="J44" s="90"/>
    </row>
    <row r="45" customHeight="1" spans="1:10">
      <c r="A45" s="64">
        <v>7</v>
      </c>
      <c r="B45" s="65" t="s">
        <v>47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83"/>
      <c r="J45" s="91"/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83"/>
      <c r="J46" s="92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83"/>
      <c r="J47" s="92"/>
    </row>
    <row r="48" customHeight="1" spans="1:10">
      <c r="A48" s="64"/>
      <c r="B48" s="65"/>
      <c r="C48" s="66"/>
      <c r="D48" s="67"/>
      <c r="E48" s="66"/>
      <c r="F48" s="66">
        <v>0</v>
      </c>
      <c r="G48" s="66">
        <v>0</v>
      </c>
      <c r="H48" s="66">
        <f t="shared" si="9"/>
        <v>0</v>
      </c>
      <c r="I48" s="83"/>
      <c r="J48" s="92"/>
    </row>
    <row r="49" s="53" customFormat="1" customHeight="1" spans="1:10">
      <c r="A49" s="68"/>
      <c r="B49" s="69" t="s">
        <v>48</v>
      </c>
      <c r="C49" s="70">
        <f>SUM(C45)</f>
        <v>0</v>
      </c>
      <c r="D49" s="70">
        <f t="shared" ref="D49:E49" si="12">SUM(D45)</f>
        <v>0</v>
      </c>
      <c r="E49" s="70">
        <f t="shared" si="12"/>
        <v>0</v>
      </c>
      <c r="F49" s="70">
        <f>SUM(F45:F48)</f>
        <v>0</v>
      </c>
      <c r="G49" s="70">
        <f t="shared" ref="G49:H49" si="13">SUM(G45:G48)</f>
        <v>0</v>
      </c>
      <c r="H49" s="70">
        <f t="shared" si="13"/>
        <v>0</v>
      </c>
      <c r="I49" s="86"/>
      <c r="J49" s="93"/>
    </row>
    <row r="50" customHeight="1" spans="1:10">
      <c r="A50" s="64">
        <v>8</v>
      </c>
      <c r="B50" s="65" t="s">
        <v>49</v>
      </c>
      <c r="C50" s="66">
        <v>0</v>
      </c>
      <c r="D50" s="67"/>
      <c r="E50" s="66">
        <f t="shared" si="8"/>
        <v>0</v>
      </c>
      <c r="F50" s="66">
        <v>0</v>
      </c>
      <c r="G50" s="66">
        <v>0</v>
      </c>
      <c r="H50" s="66">
        <f t="shared" si="9"/>
        <v>0</v>
      </c>
      <c r="I50" s="83"/>
      <c r="J50" s="88" t="s">
        <v>50</v>
      </c>
    </row>
    <row r="51" customHeight="1" spans="1:10">
      <c r="A51" s="64"/>
      <c r="B51" s="65"/>
      <c r="C51" s="66"/>
      <c r="D51" s="67"/>
      <c r="E51" s="66"/>
      <c r="F51" s="66">
        <v>0</v>
      </c>
      <c r="G51" s="66">
        <v>0</v>
      </c>
      <c r="H51" s="66">
        <f t="shared" si="9"/>
        <v>0</v>
      </c>
      <c r="I51" s="83"/>
      <c r="J51" s="89"/>
    </row>
    <row r="52" s="53" customFormat="1" customHeight="1" spans="1:10">
      <c r="A52" s="68"/>
      <c r="B52" s="69" t="s">
        <v>51</v>
      </c>
      <c r="C52" s="70">
        <f>SUM(C50)</f>
        <v>0</v>
      </c>
      <c r="D52" s="70">
        <f t="shared" ref="D52:E52" si="14">SUM(D50)</f>
        <v>0</v>
      </c>
      <c r="E52" s="70">
        <f t="shared" si="14"/>
        <v>0</v>
      </c>
      <c r="F52" s="70">
        <f>SUM(F50:F51)</f>
        <v>0</v>
      </c>
      <c r="G52" s="70">
        <f t="shared" ref="G52:H52" si="15">SUM(G50:G51)</f>
        <v>0</v>
      </c>
      <c r="H52" s="70">
        <f t="shared" si="15"/>
        <v>0</v>
      </c>
      <c r="I52" s="86"/>
      <c r="J52" s="90"/>
    </row>
    <row r="53" customHeight="1" spans="1:10">
      <c r="A53" s="64">
        <v>9</v>
      </c>
      <c r="B53" s="65" t="s">
        <v>52</v>
      </c>
      <c r="C53" s="66">
        <v>0</v>
      </c>
      <c r="D53" s="67"/>
      <c r="E53" s="66">
        <f t="shared" si="8"/>
        <v>0</v>
      </c>
      <c r="F53" s="66">
        <v>0</v>
      </c>
      <c r="G53" s="66">
        <v>0</v>
      </c>
      <c r="H53" s="66">
        <f t="shared" si="9"/>
        <v>0</v>
      </c>
      <c r="I53" s="83"/>
      <c r="J53" s="84" t="s">
        <v>53</v>
      </c>
    </row>
    <row r="54" customHeight="1" spans="1:10">
      <c r="A54" s="64"/>
      <c r="B54" s="65"/>
      <c r="C54" s="66"/>
      <c r="D54" s="67"/>
      <c r="E54" s="66"/>
      <c r="F54" s="66">
        <v>0</v>
      </c>
      <c r="G54" s="66">
        <v>0</v>
      </c>
      <c r="H54" s="66">
        <f t="shared" si="9"/>
        <v>0</v>
      </c>
      <c r="I54" s="83"/>
      <c r="J54" s="85"/>
    </row>
    <row r="55" customHeight="1" spans="1:10">
      <c r="A55" s="64"/>
      <c r="B55" s="65"/>
      <c r="C55" s="66"/>
      <c r="D55" s="67"/>
      <c r="E55" s="66"/>
      <c r="F55" s="66">
        <v>0</v>
      </c>
      <c r="G55" s="66">
        <v>0</v>
      </c>
      <c r="H55" s="66">
        <f t="shared" si="9"/>
        <v>0</v>
      </c>
      <c r="I55" s="83"/>
      <c r="J55" s="85"/>
    </row>
    <row r="56" s="53" customFormat="1" customHeight="1" spans="1:10">
      <c r="A56" s="68"/>
      <c r="B56" s="69" t="s">
        <v>54</v>
      </c>
      <c r="C56" s="70">
        <f>SUM(C53)</f>
        <v>0</v>
      </c>
      <c r="D56" s="70">
        <f t="shared" ref="D56:E56" si="16">SUM(D53)</f>
        <v>0</v>
      </c>
      <c r="E56" s="70">
        <f t="shared" si="16"/>
        <v>0</v>
      </c>
      <c r="F56" s="70">
        <f>SUM(F53:F55)</f>
        <v>0</v>
      </c>
      <c r="G56" s="70">
        <f t="shared" ref="G56:H56" si="17">SUM(G53:G55)</f>
        <v>0</v>
      </c>
      <c r="H56" s="70">
        <f t="shared" si="17"/>
        <v>0</v>
      </c>
      <c r="I56" s="86"/>
      <c r="J56" s="87"/>
    </row>
    <row r="57" customHeight="1" spans="1:10">
      <c r="A57" s="71">
        <v>10</v>
      </c>
      <c r="B57" s="65" t="s">
        <v>55</v>
      </c>
      <c r="C57" s="66">
        <v>0</v>
      </c>
      <c r="D57" s="67">
        <v>0</v>
      </c>
      <c r="E57" s="66">
        <f t="shared" si="8"/>
        <v>0</v>
      </c>
      <c r="F57" s="66">
        <v>0</v>
      </c>
      <c r="G57" s="66">
        <v>0</v>
      </c>
      <c r="H57" s="66">
        <f t="shared" si="9"/>
        <v>0</v>
      </c>
      <c r="I57" s="83"/>
      <c r="J57" s="91"/>
    </row>
    <row r="58" customHeight="1" spans="1:10">
      <c r="A58" s="78"/>
      <c r="B58" s="65"/>
      <c r="C58" s="66"/>
      <c r="D58" s="67"/>
      <c r="E58" s="66"/>
      <c r="F58" s="66">
        <v>0</v>
      </c>
      <c r="G58" s="66">
        <v>0</v>
      </c>
      <c r="H58" s="66">
        <f t="shared" ref="H58:H63" si="18">F58+G58</f>
        <v>0</v>
      </c>
      <c r="I58" s="83"/>
      <c r="J58" s="92"/>
    </row>
    <row r="59" customHeight="1" spans="1:10">
      <c r="A59" s="78"/>
      <c r="B59" s="65"/>
      <c r="C59" s="66"/>
      <c r="D59" s="67"/>
      <c r="E59" s="66"/>
      <c r="F59" s="66">
        <v>0</v>
      </c>
      <c r="G59" s="66">
        <v>0</v>
      </c>
      <c r="H59" s="66">
        <f t="shared" si="18"/>
        <v>0</v>
      </c>
      <c r="I59" s="83"/>
      <c r="J59" s="92"/>
    </row>
    <row r="60" customHeight="1" spans="1:10">
      <c r="A60" s="78"/>
      <c r="B60" s="65"/>
      <c r="C60" s="66"/>
      <c r="D60" s="67"/>
      <c r="E60" s="66"/>
      <c r="F60" s="66">
        <v>0</v>
      </c>
      <c r="G60" s="66">
        <v>0</v>
      </c>
      <c r="H60" s="66">
        <f t="shared" si="18"/>
        <v>0</v>
      </c>
      <c r="I60" s="83"/>
      <c r="J60" s="92"/>
    </row>
    <row r="61" customHeight="1" spans="1:10">
      <c r="A61" s="78"/>
      <c r="B61" s="65"/>
      <c r="C61" s="66"/>
      <c r="D61" s="67"/>
      <c r="E61" s="66"/>
      <c r="F61" s="66">
        <v>0</v>
      </c>
      <c r="G61" s="66">
        <v>0</v>
      </c>
      <c r="H61" s="66">
        <f t="shared" si="18"/>
        <v>0</v>
      </c>
      <c r="I61" s="83"/>
      <c r="J61" s="92"/>
    </row>
    <row r="62" customHeight="1" spans="1:10">
      <c r="A62" s="78"/>
      <c r="B62" s="65"/>
      <c r="C62" s="66"/>
      <c r="D62" s="67"/>
      <c r="E62" s="66"/>
      <c r="F62" s="66">
        <v>0</v>
      </c>
      <c r="G62" s="66">
        <v>0</v>
      </c>
      <c r="H62" s="66">
        <f t="shared" si="18"/>
        <v>0</v>
      </c>
      <c r="I62" s="83"/>
      <c r="J62" s="92"/>
    </row>
    <row r="63" customHeight="1" spans="1:10">
      <c r="A63" s="74"/>
      <c r="B63" s="65"/>
      <c r="C63" s="66"/>
      <c r="D63" s="67"/>
      <c r="E63" s="66"/>
      <c r="F63" s="66">
        <v>0</v>
      </c>
      <c r="G63" s="66">
        <v>0</v>
      </c>
      <c r="H63" s="66">
        <f t="shared" si="18"/>
        <v>0</v>
      </c>
      <c r="I63" s="83"/>
      <c r="J63" s="92"/>
    </row>
    <row r="64" s="53" customFormat="1" customHeight="1" spans="1:10">
      <c r="A64" s="68"/>
      <c r="B64" s="69" t="s">
        <v>56</v>
      </c>
      <c r="C64" s="70">
        <f>SUM(C57)</f>
        <v>0</v>
      </c>
      <c r="D64" s="70">
        <f t="shared" ref="D64:E64" si="19">SUM(D57)</f>
        <v>0</v>
      </c>
      <c r="E64" s="70">
        <f t="shared" si="19"/>
        <v>0</v>
      </c>
      <c r="F64" s="70">
        <f>SUM(F57:F63)</f>
        <v>0</v>
      </c>
      <c r="G64" s="70">
        <f t="shared" ref="G64:H64" si="20">SUM(G57:G63)</f>
        <v>0</v>
      </c>
      <c r="H64" s="70">
        <f t="shared" si="20"/>
        <v>0</v>
      </c>
      <c r="I64" s="86"/>
      <c r="J64" s="93"/>
    </row>
    <row r="65" customHeight="1" spans="1:10">
      <c r="A65" s="68"/>
      <c r="B65" s="69" t="s">
        <v>57</v>
      </c>
      <c r="C65" s="70">
        <f>SUM(C64,C56,C52,C49,C44,C39,C24,C21,C16,C13)</f>
        <v>27000</v>
      </c>
      <c r="D65" s="70">
        <f t="shared" ref="D65:H65" si="21">SUM(D64,D56,D52,D49,D44,D39,D24,D21,D16,D13)</f>
        <v>1</v>
      </c>
      <c r="E65" s="70">
        <f t="shared" si="21"/>
        <v>27000</v>
      </c>
      <c r="F65" s="70">
        <f t="shared" si="21"/>
        <v>22078.1</v>
      </c>
      <c r="G65" s="70">
        <f t="shared" si="21"/>
        <v>0</v>
      </c>
      <c r="H65" s="70">
        <f t="shared" si="21"/>
        <v>22078.1</v>
      </c>
      <c r="I65" s="86"/>
      <c r="J65" s="102"/>
    </row>
    <row r="69" customHeight="1" spans="1:9">
      <c r="A69" s="94" t="s">
        <v>58</v>
      </c>
      <c r="B69" s="95"/>
      <c r="C69" s="96" t="s">
        <v>59</v>
      </c>
      <c r="D69" s="96"/>
      <c r="E69" s="96" t="s">
        <v>60</v>
      </c>
      <c r="F69" s="96"/>
      <c r="G69" s="96" t="s">
        <v>61</v>
      </c>
      <c r="H69" s="96"/>
      <c r="I69" s="103" t="s">
        <v>62</v>
      </c>
    </row>
    <row r="70" customHeight="1" spans="1:9">
      <c r="A70" s="97">
        <f>E65</f>
        <v>27000</v>
      </c>
      <c r="B70" s="98"/>
      <c r="C70" s="98">
        <f>H65</f>
        <v>22078.1</v>
      </c>
      <c r="D70" s="98"/>
      <c r="E70" s="98">
        <f>F65</f>
        <v>22078.1</v>
      </c>
      <c r="F70" s="98"/>
      <c r="G70" s="98">
        <f>G65</f>
        <v>0</v>
      </c>
      <c r="H70" s="98"/>
      <c r="I70" s="104">
        <f>A70-C70</f>
        <v>4921.9</v>
      </c>
    </row>
    <row r="72" customHeight="1" spans="1:9">
      <c r="A72" s="99" t="s">
        <v>63</v>
      </c>
      <c r="B72" s="100"/>
      <c r="C72" s="101" t="s">
        <v>64</v>
      </c>
      <c r="D72" s="99"/>
      <c r="E72" s="99" t="s">
        <v>65</v>
      </c>
      <c r="F72" s="99"/>
      <c r="G72" s="99" t="s">
        <v>66</v>
      </c>
      <c r="H72" s="99"/>
      <c r="I72" s="100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  <mergeCell ref="B57:B63"/>
    <mergeCell ref="C8:C12"/>
    <mergeCell ref="C14:C15"/>
    <mergeCell ref="C17:C20"/>
    <mergeCell ref="C22:C23"/>
    <mergeCell ref="C25:C38"/>
    <mergeCell ref="C40:C43"/>
    <mergeCell ref="C45:C48"/>
    <mergeCell ref="C50:C51"/>
    <mergeCell ref="C53:C55"/>
    <mergeCell ref="C57:C63"/>
    <mergeCell ref="D8:D12"/>
    <mergeCell ref="D14:D15"/>
    <mergeCell ref="D17:D20"/>
    <mergeCell ref="D22:D23"/>
    <mergeCell ref="D25:D38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25:E38"/>
    <mergeCell ref="E40:E43"/>
    <mergeCell ref="E45:E48"/>
    <mergeCell ref="E50:E51"/>
    <mergeCell ref="E53:E55"/>
    <mergeCell ref="E57:E63"/>
    <mergeCell ref="J4:J5"/>
    <mergeCell ref="J6:J7"/>
    <mergeCell ref="J8:J13"/>
    <mergeCell ref="J14:J16"/>
    <mergeCell ref="J17:J21"/>
    <mergeCell ref="J22:J24"/>
    <mergeCell ref="J25:J39"/>
    <mergeCell ref="J40:J44"/>
    <mergeCell ref="J45:J49"/>
    <mergeCell ref="J50:J52"/>
    <mergeCell ref="J53:J56"/>
    <mergeCell ref="J57:J64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68</v>
      </c>
      <c r="E5" s="6"/>
      <c r="F5" s="7" t="s">
        <v>69</v>
      </c>
      <c r="G5" s="7"/>
      <c r="H5" s="6" t="s">
        <v>70</v>
      </c>
      <c r="I5" s="5"/>
      <c r="J5" s="7" t="s">
        <v>71</v>
      </c>
      <c r="K5" s="37"/>
    </row>
    <row r="6" ht="20.1" customHeight="1" spans="2:11">
      <c r="B6" s="8"/>
      <c r="C6" s="9"/>
      <c r="D6" s="10" t="s">
        <v>72</v>
      </c>
      <c r="E6" s="10"/>
      <c r="F6" s="11" t="s">
        <v>73</v>
      </c>
      <c r="G6" s="11"/>
      <c r="H6" s="10" t="s">
        <v>74</v>
      </c>
      <c r="I6" s="9"/>
      <c r="J6" s="11" t="s">
        <v>75</v>
      </c>
      <c r="K6" s="38"/>
    </row>
    <row r="7" ht="20.1" customHeight="1" spans="2:11">
      <c r="B7" s="8"/>
      <c r="C7" s="9"/>
      <c r="D7" s="10" t="s">
        <v>76</v>
      </c>
      <c r="E7" s="10"/>
      <c r="F7" s="11" t="s">
        <v>77</v>
      </c>
      <c r="G7" s="11"/>
      <c r="H7" s="10" t="s">
        <v>78</v>
      </c>
      <c r="I7" s="39"/>
      <c r="J7" s="40">
        <v>43203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79</v>
      </c>
      <c r="I8" s="41"/>
      <c r="J8" s="15" t="s">
        <v>80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81</v>
      </c>
      <c r="E10" s="19" t="s">
        <v>82</v>
      </c>
      <c r="F10" s="20"/>
      <c r="G10" s="21" t="s">
        <v>83</v>
      </c>
      <c r="H10" s="20" t="s">
        <v>84</v>
      </c>
      <c r="I10" s="19" t="s">
        <v>85</v>
      </c>
      <c r="J10" s="20"/>
      <c r="K10" s="21" t="s">
        <v>86</v>
      </c>
    </row>
    <row r="11" ht="20.1" customHeight="1" spans="2:11">
      <c r="B11" s="22">
        <v>1</v>
      </c>
      <c r="C11" s="23"/>
      <c r="D11" s="24" t="s">
        <v>87</v>
      </c>
      <c r="E11" s="22" t="s">
        <v>88</v>
      </c>
      <c r="F11" s="23"/>
      <c r="G11" s="25">
        <v>237</v>
      </c>
      <c r="H11" s="25">
        <v>237</v>
      </c>
      <c r="I11" s="43"/>
      <c r="J11" s="44"/>
      <c r="K11" s="45" t="s">
        <v>89</v>
      </c>
    </row>
    <row r="12" ht="20.1" customHeight="1" spans="2:11">
      <c r="B12" s="22">
        <v>2</v>
      </c>
      <c r="C12" s="23"/>
      <c r="D12" s="26"/>
      <c r="E12" s="22" t="s">
        <v>88</v>
      </c>
      <c r="F12" s="23"/>
      <c r="G12" s="25">
        <v>470</v>
      </c>
      <c r="H12" s="25">
        <v>470</v>
      </c>
      <c r="I12" s="43"/>
      <c r="J12" s="44"/>
      <c r="K12" s="45" t="s">
        <v>90</v>
      </c>
    </row>
    <row r="13" ht="20.1" customHeight="1" spans="2:11">
      <c r="B13" s="22"/>
      <c r="C13" s="23"/>
      <c r="D13" s="26"/>
      <c r="E13" s="22"/>
      <c r="F13" s="23"/>
      <c r="G13" s="25"/>
      <c r="H13" s="25"/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/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55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57</v>
      </c>
      <c r="C21" s="30"/>
      <c r="D21" s="30"/>
      <c r="E21" s="30"/>
      <c r="F21" s="20"/>
      <c r="G21" s="31">
        <f>SUM(G11:G20)</f>
        <v>707</v>
      </c>
      <c r="H21" s="31">
        <f>SUM(H11:H20)</f>
        <v>707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84</v>
      </c>
      <c r="C23" s="21"/>
      <c r="D23" s="21"/>
      <c r="E23" s="21"/>
      <c r="F23" s="21"/>
      <c r="G23" s="21" t="s">
        <v>91</v>
      </c>
      <c r="H23" s="21"/>
      <c r="I23" s="21"/>
      <c r="J23" s="21"/>
      <c r="K23" s="21" t="s">
        <v>92</v>
      </c>
    </row>
    <row r="24" ht="20.1" customHeight="1" spans="2:11">
      <c r="B24" s="32">
        <f>H21</f>
        <v>707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707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93</v>
      </c>
      <c r="C26" s="16"/>
      <c r="D26" s="16"/>
      <c r="E26" s="16"/>
      <c r="F26" s="16" t="s">
        <v>64</v>
      </c>
      <c r="G26" s="16" t="s">
        <v>94</v>
      </c>
      <c r="H26" s="16"/>
      <c r="I26" s="16"/>
      <c r="J26" s="16" t="s">
        <v>66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95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68</v>
      </c>
      <c r="E31" s="6"/>
      <c r="F31" s="7" t="s">
        <v>69</v>
      </c>
      <c r="G31" s="7"/>
      <c r="H31" s="6" t="s">
        <v>70</v>
      </c>
      <c r="I31" s="5"/>
      <c r="J31" s="7" t="s">
        <v>71</v>
      </c>
      <c r="K31" s="37"/>
    </row>
    <row r="32" ht="20.1" customHeight="1" spans="2:11">
      <c r="B32" s="8"/>
      <c r="C32" s="9"/>
      <c r="D32" s="10" t="s">
        <v>72</v>
      </c>
      <c r="E32" s="10"/>
      <c r="F32" s="11" t="s">
        <v>73</v>
      </c>
      <c r="G32" s="11"/>
      <c r="H32" s="10" t="s">
        <v>74</v>
      </c>
      <c r="I32" s="9"/>
      <c r="J32" s="11" t="s">
        <v>75</v>
      </c>
      <c r="K32" s="38"/>
    </row>
    <row r="33" ht="20.1" customHeight="1" spans="2:11">
      <c r="B33" s="8"/>
      <c r="C33" s="9"/>
      <c r="D33" s="10" t="s">
        <v>76</v>
      </c>
      <c r="E33" s="10"/>
      <c r="F33" s="11" t="s">
        <v>77</v>
      </c>
      <c r="G33" s="11"/>
      <c r="H33" s="10" t="s">
        <v>78</v>
      </c>
      <c r="I33" s="39"/>
      <c r="J33" s="40">
        <v>43203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79</v>
      </c>
      <c r="I34" s="41"/>
      <c r="J34" s="15" t="s">
        <v>80</v>
      </c>
      <c r="K34" s="42"/>
    </row>
    <row r="35" ht="20.1" customHeight="1"/>
    <row r="36" ht="20.1" customHeight="1" spans="2:11">
      <c r="B36" s="28"/>
      <c r="C36" s="28"/>
      <c r="D36" s="33" t="s">
        <v>96</v>
      </c>
      <c r="E36" s="28" t="s">
        <v>97</v>
      </c>
      <c r="F36" s="28"/>
      <c r="G36" s="25" t="s">
        <v>98</v>
      </c>
      <c r="H36" s="25" t="s">
        <v>99</v>
      </c>
      <c r="I36" s="25" t="s">
        <v>57</v>
      </c>
      <c r="J36" s="25"/>
      <c r="K36" s="51" t="s">
        <v>86</v>
      </c>
    </row>
    <row r="37" ht="20.1" customHeight="1" spans="2:11">
      <c r="B37" s="28">
        <v>1</v>
      </c>
      <c r="C37" s="28"/>
      <c r="D37" s="34" t="s">
        <v>73</v>
      </c>
      <c r="E37" s="35" t="s">
        <v>77</v>
      </c>
      <c r="F37" s="28"/>
      <c r="G37" s="25">
        <v>100</v>
      </c>
      <c r="H37" s="25">
        <v>4</v>
      </c>
      <c r="I37" s="43">
        <f>G37*H37</f>
        <v>400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57</v>
      </c>
      <c r="C40" s="30"/>
      <c r="D40" s="30"/>
      <c r="E40" s="30"/>
      <c r="F40" s="20"/>
      <c r="G40" s="31"/>
      <c r="H40" s="31">
        <f>SUM(H22:H39)</f>
        <v>4</v>
      </c>
      <c r="I40" s="46">
        <f>SUM(I37:J39)</f>
        <v>400</v>
      </c>
      <c r="J40" s="47"/>
      <c r="K40" s="48"/>
    </row>
    <row r="41" ht="20.1" customHeight="1" spans="2:11">
      <c r="B41" s="16" t="s">
        <v>93</v>
      </c>
      <c r="C41" s="16"/>
      <c r="D41" s="16"/>
      <c r="E41" s="16"/>
      <c r="F41" s="16" t="s">
        <v>64</v>
      </c>
      <c r="G41" s="16" t="s">
        <v>94</v>
      </c>
      <c r="H41" s="16"/>
      <c r="I41" s="16"/>
      <c r="J41" s="16" t="s">
        <v>66</v>
      </c>
      <c r="K41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2018-04-23T02:20:54Z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