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wudongsheng/Desktop/TCS活动/2018年/7月/7月04-07深圳加推2018营销盛典/"/>
    </mc:Choice>
  </mc:AlternateContent>
  <bookViews>
    <workbookView xWindow="2860" yWindow="460" windowWidth="18660" windowHeight="16440"/>
  </bookViews>
  <sheets>
    <sheet name="AV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2" i="1" l="1"/>
  <c r="K113" i="1"/>
  <c r="K114" i="1"/>
  <c r="K115" i="1"/>
  <c r="K117" i="1"/>
  <c r="K104" i="1"/>
  <c r="K105" i="1"/>
  <c r="K106" i="1"/>
  <c r="K107" i="1"/>
  <c r="K108" i="1"/>
  <c r="K110" i="1"/>
  <c r="K93" i="1"/>
  <c r="K94" i="1"/>
  <c r="K95" i="1"/>
  <c r="K96" i="1"/>
  <c r="K97" i="1"/>
  <c r="K98" i="1"/>
  <c r="K99" i="1"/>
  <c r="K101" i="1"/>
  <c r="K81" i="1"/>
  <c r="K82" i="1"/>
  <c r="K83" i="1"/>
  <c r="K84" i="1"/>
  <c r="K85" i="1"/>
  <c r="K86" i="1"/>
  <c r="K87" i="1"/>
  <c r="K88" i="1"/>
  <c r="K89" i="1"/>
  <c r="K91" i="1"/>
  <c r="K72" i="1"/>
  <c r="K73" i="1"/>
  <c r="K74" i="1"/>
  <c r="K75" i="1"/>
  <c r="K76" i="1"/>
  <c r="K77" i="1"/>
  <c r="K79" i="1"/>
  <c r="K57" i="1"/>
  <c r="K58" i="1"/>
  <c r="K59" i="1"/>
  <c r="K60" i="1"/>
  <c r="K61" i="1"/>
  <c r="K62" i="1"/>
  <c r="K63" i="1"/>
  <c r="K64" i="1"/>
  <c r="K65" i="1"/>
  <c r="K66" i="1"/>
  <c r="K67" i="1"/>
  <c r="K69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118" i="1"/>
  <c r="K121" i="1"/>
  <c r="K122" i="1"/>
  <c r="K123" i="1"/>
  <c r="K124" i="1"/>
  <c r="K125" i="1"/>
  <c r="K127" i="1"/>
  <c r="K129" i="1"/>
  <c r="K130" i="1"/>
  <c r="K132" i="1"/>
  <c r="K133" i="1"/>
  <c r="K135" i="1"/>
  <c r="K134" i="1"/>
</calcChain>
</file>

<file path=xl/sharedStrings.xml><?xml version="1.0" encoding="utf-8"?>
<sst xmlns="http://schemas.openxmlformats.org/spreadsheetml/2006/main" count="177" uniqueCount="121">
  <si>
    <t>TCS-China</t>
  </si>
  <si>
    <t>北京爱科普兰文化传播有限公司</t>
  </si>
  <si>
    <t>QUOTATION</t>
  </si>
  <si>
    <t>To:</t>
  </si>
  <si>
    <t>From:</t>
  </si>
  <si>
    <t>Attn:</t>
  </si>
  <si>
    <t>Tel:</t>
  </si>
  <si>
    <t>Date:</t>
  </si>
  <si>
    <t>Email:</t>
  </si>
  <si>
    <t>Event:</t>
  </si>
  <si>
    <t>Venue:</t>
  </si>
  <si>
    <t>Set up:</t>
  </si>
  <si>
    <t>Event Time:</t>
  </si>
  <si>
    <t>Thank you for the invitation to quote for the above-mentioned event, we are pleased to quote you as follows;</t>
  </si>
  <si>
    <t xml:space="preserve">AV EQUIPMENT </t>
  </si>
  <si>
    <t>Items</t>
  </si>
  <si>
    <t>Qty</t>
  </si>
  <si>
    <t>Days</t>
  </si>
  <si>
    <t>Unit Price</t>
  </si>
  <si>
    <t>Sub-total</t>
  </si>
  <si>
    <t>1set</t>
  </si>
  <si>
    <t>free</t>
  </si>
  <si>
    <t>Subtotal(¥):</t>
  </si>
  <si>
    <t>VIDEO EQUIPMENT</t>
  </si>
  <si>
    <t xml:space="preserve">PROSONNEL COMPOSING AND TRANSPORTATION  </t>
  </si>
  <si>
    <t>TECHNICIAN SERVICE CHARGES</t>
  </si>
  <si>
    <t>Video Engineer</t>
  </si>
  <si>
    <t>ACCOMMODATION</t>
  </si>
  <si>
    <t>Benefits Costs</t>
  </si>
  <si>
    <t>EQUIPMENT TRANSPORT CHARGES</t>
  </si>
  <si>
    <t>Grand Total (¥):</t>
  </si>
  <si>
    <t>Gov tax (¥):</t>
  </si>
  <si>
    <t>Total  Amount (¥):</t>
  </si>
  <si>
    <t>Discounted Price (¥):</t>
  </si>
  <si>
    <r>
      <t xml:space="preserve">Video Cable </t>
    </r>
    <r>
      <rPr>
        <sz val="10"/>
        <color rgb="FF000000"/>
        <rFont val="宋体"/>
        <family val="3"/>
        <charset val="134"/>
      </rPr>
      <t>视频线材</t>
    </r>
  </si>
  <si>
    <t>18514037306</t>
    <phoneticPr fontId="12" type="noConversion"/>
  </si>
  <si>
    <t>曹明伟</t>
    <rPh sb="0" eb="1">
      <t>cao ming wei</t>
    </rPh>
    <phoneticPr fontId="12" type="noConversion"/>
  </si>
  <si>
    <t>cmw@tcs-china.com.cn</t>
    <phoneticPr fontId="12" type="noConversion"/>
  </si>
  <si>
    <t>Gloshine 540 LED Controller 处理器</t>
    <phoneticPr fontId="14" type="noConversion"/>
  </si>
  <si>
    <r>
      <t xml:space="preserve">D’SAN  PC-433  PerfectCue  Light  Kit   </t>
    </r>
    <r>
      <rPr>
        <sz val="10"/>
        <color rgb="FF000000"/>
        <rFont val="宋体"/>
        <family val="3"/>
        <charset val="134"/>
      </rPr>
      <t>翻页提示器套装</t>
    </r>
    <r>
      <rPr>
        <sz val="10"/>
        <color rgb="FF000000"/>
        <rFont val="Arial"/>
      </rPr>
      <t>(</t>
    </r>
    <r>
      <rPr>
        <sz val="10"/>
        <color rgb="FF000000"/>
        <rFont val="宋体"/>
        <family val="3"/>
        <charset val="134"/>
      </rPr>
      <t>带</t>
    </r>
    <r>
      <rPr>
        <sz val="10"/>
        <color rgb="FF000000"/>
        <rFont val="Arial"/>
      </rPr>
      <t>PC-AS4</t>
    </r>
    <r>
      <rPr>
        <sz val="10"/>
        <color rgb="FF000000"/>
        <rFont val="宋体"/>
        <family val="3"/>
        <charset val="134"/>
      </rPr>
      <t>遥控器</t>
    </r>
    <r>
      <rPr>
        <sz val="10"/>
        <color rgb="FF000000"/>
        <rFont val="Arial"/>
      </rPr>
      <t xml:space="preserve">)  </t>
    </r>
  </si>
  <si>
    <r>
      <t xml:space="preserve">EXTRON DVI104 Tx/Rx DVI Fiber Optic Extender </t>
    </r>
    <r>
      <rPr>
        <sz val="10"/>
        <color rgb="FF000000"/>
        <rFont val="宋体"/>
        <family val="3"/>
        <charset val="134"/>
      </rPr>
      <t>光纤延长器</t>
    </r>
  </si>
  <si>
    <r>
      <t>KORNING LC-LC Fiber Cable</t>
    </r>
    <r>
      <rPr>
        <sz val="10"/>
        <color rgb="FF000000"/>
        <rFont val="宋体"/>
        <family val="3"/>
        <charset val="134"/>
      </rPr>
      <t>光缆</t>
    </r>
    <r>
      <rPr>
        <sz val="10"/>
        <color rgb="FF000000"/>
        <rFont val="Arial"/>
      </rPr>
      <t>(</t>
    </r>
    <r>
      <rPr>
        <sz val="10"/>
        <color rgb="FF000000"/>
        <rFont val="宋体"/>
        <family val="3"/>
        <charset val="134"/>
      </rPr>
      <t>多模，双工，</t>
    </r>
    <r>
      <rPr>
        <sz val="10"/>
        <color rgb="FF000000"/>
        <rFont val="Arial"/>
      </rPr>
      <t>100m)</t>
    </r>
  </si>
  <si>
    <t>AUDIO EQUIPMENT</t>
  </si>
  <si>
    <r>
      <t>SHURE UA845E UHF Antenna Distribution System U</t>
    </r>
    <r>
      <rPr>
        <sz val="10"/>
        <color rgb="FF000000"/>
        <rFont val="宋体"/>
        <family val="3"/>
        <charset val="134"/>
      </rPr>
      <t>段天线放大传输系统</t>
    </r>
  </si>
  <si>
    <r>
      <t xml:space="preserve">Audio Cable  </t>
    </r>
    <r>
      <rPr>
        <sz val="10"/>
        <color rgb="FF000000"/>
        <rFont val="宋体"/>
        <family val="3"/>
        <charset val="134"/>
      </rPr>
      <t>音频线材</t>
    </r>
    <r>
      <rPr>
        <sz val="10"/>
        <color rgb="FF000000"/>
        <rFont val="Arial"/>
      </rPr>
      <t xml:space="preserve"> </t>
    </r>
  </si>
  <si>
    <t>free</t>
    <phoneticPr fontId="14" type="noConversion"/>
  </si>
  <si>
    <t>LIGHTING  EQUIPMENT</t>
  </si>
  <si>
    <t>Automated  lights , 1500w Spot － Performance 图案电脑灯（切片）</t>
    <phoneticPr fontId="14" type="noConversion"/>
  </si>
  <si>
    <t>EXPLORER Ovation LED Moving Heads Light</t>
    <phoneticPr fontId="14" type="noConversion"/>
  </si>
  <si>
    <r>
      <t>TERBLY  OVAL  48D  Light  LED</t>
    </r>
    <r>
      <rPr>
        <sz val="10"/>
        <color rgb="FF000000"/>
        <rFont val="宋体"/>
        <family val="3"/>
        <charset val="134"/>
      </rPr>
      <t>变色灯</t>
    </r>
  </si>
  <si>
    <r>
      <t xml:space="preserve">XIONGYING  HSZ-80B  Hand Chain Hoist  </t>
    </r>
    <r>
      <rPr>
        <sz val="10"/>
        <color rgb="FF000000"/>
        <rFont val="宋体"/>
        <family val="3"/>
        <charset val="134"/>
      </rPr>
      <t>手动葫芦</t>
    </r>
    <r>
      <rPr>
        <sz val="10"/>
        <color rgb="FF000000"/>
        <rFont val="Arial"/>
      </rPr>
      <t>(1</t>
    </r>
    <r>
      <rPr>
        <sz val="10"/>
        <color rgb="FF000000"/>
        <rFont val="宋体"/>
        <family val="3"/>
        <charset val="134"/>
      </rPr>
      <t>吨，</t>
    </r>
    <r>
      <rPr>
        <sz val="10"/>
        <color rgb="FF000000"/>
        <rFont val="Arial"/>
      </rPr>
      <t>8</t>
    </r>
    <r>
      <rPr>
        <sz val="10"/>
        <color rgb="FF000000"/>
        <rFont val="宋体"/>
        <family val="3"/>
        <charset val="134"/>
      </rPr>
      <t>米</t>
    </r>
    <r>
      <rPr>
        <sz val="10"/>
        <color rgb="FF000000"/>
        <rFont val="Arial"/>
      </rPr>
      <t>)</t>
    </r>
    <phoneticPr fontId="14" type="noConversion"/>
  </si>
  <si>
    <r>
      <t xml:space="preserve">TL DIMMER RACK </t>
    </r>
    <r>
      <rPr>
        <sz val="10"/>
        <color rgb="FF000000"/>
        <rFont val="宋体"/>
        <family val="3"/>
        <charset val="134"/>
      </rPr>
      <t>硅</t>
    </r>
    <r>
      <rPr>
        <sz val="10"/>
        <color rgb="FF000000"/>
        <rFont val="Arial"/>
      </rPr>
      <t>(12</t>
    </r>
    <r>
      <rPr>
        <sz val="10"/>
        <color rgb="FF000000"/>
        <rFont val="宋体"/>
        <family val="3"/>
        <charset val="134"/>
      </rPr>
      <t>路</t>
    </r>
    <r>
      <rPr>
        <sz val="10"/>
        <color rgb="FF000000"/>
        <rFont val="Arial"/>
      </rPr>
      <t>24KW)</t>
    </r>
  </si>
  <si>
    <r>
      <t xml:space="preserve">AVOLITES  DMX  Splitter  </t>
    </r>
    <r>
      <rPr>
        <sz val="10"/>
        <color rgb="FF000000"/>
        <rFont val="宋体"/>
        <family val="3"/>
        <charset val="134"/>
      </rPr>
      <t>信号分配放大器</t>
    </r>
  </si>
  <si>
    <t>Power  Distributor  Cabinet  配电箱(三相，100 A)</t>
    <phoneticPr fontId="12" type="noConversion"/>
  </si>
  <si>
    <r>
      <rPr>
        <sz val="10"/>
        <color indexed="8"/>
        <rFont val="Arial"/>
      </rPr>
      <t xml:space="preserve">Lighting Cable  </t>
    </r>
    <r>
      <rPr>
        <sz val="10"/>
        <color indexed="8"/>
        <rFont val="宋体"/>
        <family val="3"/>
        <charset val="134"/>
      </rPr>
      <t>灯光线缆</t>
    </r>
    <r>
      <rPr>
        <sz val="10"/>
        <color indexed="8"/>
        <rFont val="Arial"/>
      </rPr>
      <t xml:space="preserve">    </t>
    </r>
  </si>
  <si>
    <r>
      <rPr>
        <sz val="10"/>
        <color indexed="8"/>
        <rFont val="Arial"/>
      </rPr>
      <t xml:space="preserve">PRDUCTION  INTERCOM  MS-200  Master  Station  </t>
    </r>
    <r>
      <rPr>
        <sz val="10"/>
        <color indexed="8"/>
        <rFont val="宋体"/>
        <family val="3"/>
        <charset val="134"/>
      </rPr>
      <t>有线对讲系统主机</t>
    </r>
  </si>
  <si>
    <r>
      <t xml:space="preserve">PRDUCTION INTERCOM  Receiver  </t>
    </r>
    <r>
      <rPr>
        <sz val="10"/>
        <color indexed="8"/>
        <rFont val="宋体"/>
        <family val="3"/>
        <charset val="134"/>
      </rPr>
      <t>有线对讲系统接收点</t>
    </r>
    <phoneticPr fontId="12" type="noConversion"/>
  </si>
  <si>
    <r>
      <t>Mac book pro苹果</t>
    </r>
    <r>
      <rPr>
        <sz val="10"/>
        <color rgb="FF000000"/>
        <rFont val="宋体"/>
        <family val="3"/>
        <charset val="134"/>
      </rPr>
      <t>笔记本电脑</t>
    </r>
    <r>
      <rPr>
        <sz val="10"/>
        <color rgb="FF000000"/>
        <rFont val="Arial"/>
      </rPr>
      <t/>
    </r>
    <rPh sb="12" eb="13">
      <t>ping guo</t>
    </rPh>
    <phoneticPr fontId="12" type="noConversion"/>
  </si>
  <si>
    <r>
      <t xml:space="preserve">Truss  </t>
    </r>
    <r>
      <rPr>
        <sz val="10"/>
        <color rgb="FF000000"/>
        <rFont val="宋体"/>
        <family val="3"/>
        <charset val="134"/>
      </rPr>
      <t>灯光架</t>
    </r>
    <r>
      <rPr>
        <sz val="10"/>
        <color rgb="FF000000"/>
        <rFont val="Arial"/>
      </rPr>
      <t xml:space="preserve"> (300mmx300mm,) 单柱</t>
    </r>
    <rPh sb="26" eb="27">
      <t>dan</t>
    </rPh>
    <rPh sb="27" eb="28">
      <t>zhu zi</t>
    </rPh>
    <phoneticPr fontId="14" type="noConversion"/>
  </si>
  <si>
    <t>AVOLITE  PEARL  2014  Lighting  Console  调光台</t>
    <phoneticPr fontId="12" type="noConversion"/>
  </si>
  <si>
    <t>Project Manager</t>
  </si>
  <si>
    <t>Audio Engineer</t>
  </si>
  <si>
    <t>Lighting Engineer</t>
  </si>
  <si>
    <r>
      <t>BEHRINGER  DI100  Direct  Inject  Box  DI</t>
    </r>
    <r>
      <rPr>
        <sz val="10"/>
        <color rgb="FF000000"/>
        <rFont val="宋体"/>
        <family val="3"/>
        <charset val="134"/>
      </rPr>
      <t>盒</t>
    </r>
    <phoneticPr fontId="12" type="noConversion"/>
  </si>
  <si>
    <t xml:space="preserve">MOTOROLA  CP1200 无线对讲机 </t>
    <phoneticPr fontId="12" type="noConversion"/>
  </si>
  <si>
    <t>Dell E2211H 24" Full HD Monitor 高清宽屏监视器</t>
    <phoneticPr fontId="12" type="noConversion"/>
  </si>
  <si>
    <r>
      <t>Laptop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(windows系统)</t>
    </r>
    <rPh sb="19" eb="20">
      <t>xi ton</t>
    </rPh>
    <phoneticPr fontId="14" type="noConversion"/>
  </si>
  <si>
    <t>SHURE UR4D+ Dual channel diversity receiver 舒尔UR4D+接收机</t>
    <phoneticPr fontId="12" type="noConversion"/>
  </si>
  <si>
    <r>
      <t xml:space="preserve">Truss  </t>
    </r>
    <r>
      <rPr>
        <sz val="10"/>
        <color rgb="FF000000"/>
        <rFont val="宋体"/>
        <family val="3"/>
        <charset val="134"/>
      </rPr>
      <t>灯光架</t>
    </r>
    <r>
      <rPr>
        <sz val="10"/>
        <color rgb="FF000000"/>
        <rFont val="Arial"/>
      </rPr>
      <t xml:space="preserve"> (300mmx400mm,) </t>
    </r>
    <phoneticPr fontId="14" type="noConversion"/>
  </si>
  <si>
    <t>Power  Distributor  Cabinet  配电箱(三相，200 A)</t>
    <phoneticPr fontId="12" type="noConversion"/>
  </si>
  <si>
    <t>Power  Distributor  Cabinet  配电箱(三相，200A)</t>
    <phoneticPr fontId="14" type="noConversion"/>
  </si>
  <si>
    <r>
      <t xml:space="preserve">SHURE U2/SM 58 Handheld Microphone </t>
    </r>
    <r>
      <rPr>
        <sz val="10"/>
        <color rgb="FF000000"/>
        <rFont val="宋体"/>
        <family val="3"/>
        <charset val="134"/>
      </rPr>
      <t>手持话筒（无线，带</t>
    </r>
    <r>
      <rPr>
        <sz val="10"/>
        <color rgb="FF000000"/>
        <rFont val="Arial"/>
      </rPr>
      <t>U4D-MA</t>
    </r>
    <r>
      <rPr>
        <sz val="10"/>
        <color rgb="FF000000"/>
        <rFont val="宋体"/>
        <family val="3"/>
        <charset val="134"/>
      </rPr>
      <t>接收机）</t>
    </r>
    <phoneticPr fontId="14" type="noConversion"/>
  </si>
  <si>
    <t>SHURE UR4D+ Dual channel diversity receiver 舒尔UR4D+接收机</t>
    <phoneticPr fontId="14" type="noConversion"/>
  </si>
  <si>
    <r>
      <t>SHURE UA845E UHF Antenna Distribution System U</t>
    </r>
    <r>
      <rPr>
        <sz val="10"/>
        <color rgb="FF000000"/>
        <rFont val="宋体"/>
        <family val="3"/>
        <charset val="134"/>
      </rPr>
      <t>段天线放大传输系统</t>
    </r>
    <phoneticPr fontId="14" type="noConversion"/>
  </si>
  <si>
    <r>
      <t>BEHRINGER  DI100  Direct  Inject  Box  DI</t>
    </r>
    <r>
      <rPr>
        <sz val="10"/>
        <color rgb="FF000000"/>
        <rFont val="宋体"/>
        <family val="3"/>
        <charset val="134"/>
      </rPr>
      <t>盒</t>
    </r>
    <phoneticPr fontId="14" type="noConversion"/>
  </si>
  <si>
    <r>
      <t>Mac book pro苹果</t>
    </r>
    <r>
      <rPr>
        <sz val="10"/>
        <color rgb="FF000000"/>
        <rFont val="宋体"/>
        <family val="3"/>
        <charset val="134"/>
      </rPr>
      <t>笔记本电脑</t>
    </r>
    <r>
      <rPr>
        <sz val="10"/>
        <color rgb="FF000000"/>
        <rFont val="Arial"/>
      </rPr>
      <t/>
    </r>
    <rPh sb="12" eb="13">
      <t>ping guo</t>
    </rPh>
    <phoneticPr fontId="14" type="noConversion"/>
  </si>
  <si>
    <r>
      <t xml:space="preserve">SHURE U2/SM 58 Handheld Microphone </t>
    </r>
    <r>
      <rPr>
        <sz val="10"/>
        <color rgb="FF000000"/>
        <rFont val="宋体"/>
        <family val="3"/>
        <charset val="134"/>
      </rPr>
      <t>手持话筒（无线</t>
    </r>
    <r>
      <rPr>
        <sz val="10"/>
        <color rgb="FF000000"/>
        <rFont val="宋体"/>
        <family val="3"/>
        <charset val="134"/>
      </rPr>
      <t>）</t>
    </r>
    <phoneticPr fontId="14" type="noConversion"/>
  </si>
  <si>
    <t>加推2018营销盛典</t>
    <rPh sb="0" eb="1">
      <t>jia t</t>
    </rPh>
    <rPh sb="6" eb="7">
      <t>ying x</t>
    </rPh>
    <rPh sb="8" eb="9">
      <t>sheng d</t>
    </rPh>
    <phoneticPr fontId="14" type="noConversion"/>
  </si>
  <si>
    <t>深圳</t>
    <rPh sb="0" eb="1">
      <t>shen z</t>
    </rPh>
    <phoneticPr fontId="14" type="noConversion"/>
  </si>
  <si>
    <t>主会场</t>
    <rPh sb="0" eb="1">
      <t>zhu hui c</t>
    </rPh>
    <phoneticPr fontId="12" type="noConversion"/>
  </si>
  <si>
    <t>Automated Lights, Terbly 320Beam - 300w 光束电脑灯</t>
    <phoneticPr fontId="14" type="noConversion"/>
  </si>
  <si>
    <t>GTD-L1254P LED PAR灯</t>
    <phoneticPr fontId="14" type="noConversion"/>
  </si>
  <si>
    <t>Mac book pro苹果笔记本</t>
    <rPh sb="12" eb="13">
      <t>ping guo</t>
    </rPh>
    <rPh sb="14" eb="15">
      <t>bi ji be</t>
    </rPh>
    <phoneticPr fontId="12" type="noConversion"/>
  </si>
  <si>
    <t>YAMAHA  LS9-16  Digital  Mixer (16ch)  数字调音台</t>
    <phoneticPr fontId="14" type="noConversion"/>
  </si>
  <si>
    <t>free</t>
    <phoneticPr fontId="14" type="noConversion"/>
  </si>
  <si>
    <t>EXPLORER Ovation LED Moving Heads Light</t>
    <phoneticPr fontId="14" type="noConversion"/>
  </si>
  <si>
    <t>冰屏 LED Controller 处理器</t>
    <rPh sb="0" eb="1">
      <t>bing ping</t>
    </rPh>
    <rPh sb="1" eb="2">
      <t>ping</t>
    </rPh>
    <phoneticPr fontId="14" type="noConversion"/>
  </si>
  <si>
    <t>AV Equipment Total(¥):</t>
    <phoneticPr fontId="14" type="noConversion"/>
  </si>
  <si>
    <t>Panasonic TH-55CS400C 松下LED电视</t>
    <phoneticPr fontId="14" type="noConversion"/>
  </si>
  <si>
    <t>Gloshine P3LED Display LED大屏幕(Total:22000mm*5000mm)</t>
    <phoneticPr fontId="14" type="noConversion"/>
  </si>
  <si>
    <t>SHURE UR1/WBH53 Headworn Microphone 头戴式话筒</t>
    <phoneticPr fontId="12" type="noConversion"/>
  </si>
  <si>
    <t>SHURE UR1/MX150B Clip Microphone 领夹式话筒</t>
    <phoneticPr fontId="14" type="noConversion"/>
  </si>
  <si>
    <t>签到区</t>
    <rPh sb="0" eb="1">
      <t>qian dao qu</t>
    </rPh>
    <phoneticPr fontId="12" type="noConversion"/>
  </si>
  <si>
    <t>序厅</t>
    <rPh sb="0" eb="1">
      <t>xu ting</t>
    </rPh>
    <phoneticPr fontId="12" type="noConversion"/>
  </si>
  <si>
    <r>
      <t xml:space="preserve">Truss  </t>
    </r>
    <r>
      <rPr>
        <sz val="10"/>
        <color rgb="FF000000"/>
        <rFont val="宋体"/>
        <family val="3"/>
        <charset val="134"/>
      </rPr>
      <t>灯光架</t>
    </r>
    <r>
      <rPr>
        <sz val="10"/>
        <color rgb="FF000000"/>
        <rFont val="Arial"/>
      </rPr>
      <t xml:space="preserve"> (300mmx400mm,) </t>
    </r>
    <phoneticPr fontId="14" type="noConversion"/>
  </si>
  <si>
    <t>zsound  LA110型  线阵音箱</t>
    <phoneticPr fontId="14" type="noConversion"/>
  </si>
  <si>
    <t>zsound  LA110SII型 低音音箱</t>
    <phoneticPr fontId="14" type="noConversion"/>
  </si>
  <si>
    <t>zsound全频音箱</t>
    <phoneticPr fontId="14" type="noConversion"/>
  </si>
  <si>
    <t>zsound全频返送音箱</t>
    <phoneticPr fontId="14" type="noConversion"/>
  </si>
  <si>
    <t>midas（迈达斯）数字调音台（32路）</t>
    <phoneticPr fontId="14" type="noConversion"/>
  </si>
  <si>
    <t>MIG-H6 Controller  大型控制台</t>
    <phoneticPr fontId="12" type="noConversion"/>
  </si>
  <si>
    <t>Hirender s2 Video Processor  处理器</t>
    <phoneticPr fontId="14" type="noConversion"/>
  </si>
  <si>
    <t xml:space="preserve"> 网络交换机（千兆,24路）</t>
    <phoneticPr fontId="14" type="noConversion"/>
  </si>
  <si>
    <r>
      <t xml:space="preserve">mac </t>
    </r>
    <r>
      <rPr>
        <sz val="10"/>
        <color indexed="8"/>
        <rFont val="宋体"/>
        <family val="3"/>
        <charset val="134"/>
      </rPr>
      <t>笔记本电脑</t>
    </r>
    <r>
      <rPr>
        <sz val="10"/>
        <color indexed="8"/>
        <rFont val="Arial"/>
      </rPr>
      <t>(APPLE , MACBOOKPRO)</t>
    </r>
    <phoneticPr fontId="14" type="noConversion"/>
  </si>
  <si>
    <t>Power  Distributor  Cabinet  配电箱(三相，200A)</t>
    <phoneticPr fontId="14" type="noConversion"/>
  </si>
  <si>
    <r>
      <t xml:space="preserve">4K-TWO  Converter  </t>
    </r>
    <r>
      <rPr>
        <sz val="10"/>
        <color rgb="FF000000"/>
        <rFont val="宋体"/>
        <family val="3"/>
        <charset val="134"/>
      </rPr>
      <t>频率转换器</t>
    </r>
    <r>
      <rPr>
        <sz val="10"/>
        <color rgb="FF000000"/>
        <rFont val="Arial"/>
      </rPr>
      <t xml:space="preserve"> </t>
    </r>
    <phoneticPr fontId="14" type="noConversion"/>
  </si>
  <si>
    <r>
      <t xml:space="preserve">DVI DA4 </t>
    </r>
    <r>
      <rPr>
        <sz val="10"/>
        <color rgb="FF000000"/>
        <rFont val="宋体"/>
        <family val="3"/>
        <charset val="134"/>
      </rPr>
      <t>分配放大器</t>
    </r>
    <r>
      <rPr>
        <sz val="10"/>
        <color rgb="FF000000"/>
        <rFont val="Arial"/>
      </rPr>
      <t>(DVI</t>
    </r>
    <r>
      <rPr>
        <sz val="10"/>
        <color rgb="FF000000"/>
        <rFont val="宋体"/>
        <family val="3"/>
        <charset val="134"/>
      </rPr>
      <t>，</t>
    </r>
    <r>
      <rPr>
        <sz val="10"/>
        <color rgb="FF000000"/>
        <rFont val="Arial"/>
      </rPr>
      <t>4</t>
    </r>
    <r>
      <rPr>
        <sz val="10"/>
        <color rgb="FF000000"/>
        <rFont val="宋体"/>
        <family val="3"/>
        <charset val="134"/>
      </rPr>
      <t>路</t>
    </r>
    <r>
      <rPr>
        <sz val="10"/>
        <color rgb="FF000000"/>
        <rFont val="Arial"/>
      </rPr>
      <t>)</t>
    </r>
    <phoneticPr fontId="14" type="noConversion"/>
  </si>
  <si>
    <t>领焰 yel  K1型 调光台</t>
    <phoneticPr fontId="12" type="noConversion"/>
  </si>
  <si>
    <t>领焰 yelK1 NPU (Network Signal Processor) 信号处理器</t>
    <phoneticPr fontId="12" type="noConversion"/>
  </si>
  <si>
    <t>zsound Digital Power Amplifier 功放</t>
    <phoneticPr fontId="14" type="noConversion"/>
  </si>
  <si>
    <t>2018/07/03</t>
    <phoneticPr fontId="12" type="noConversion"/>
  </si>
  <si>
    <t>2017/07/05-06</t>
    <phoneticPr fontId="12" type="noConversion"/>
  </si>
  <si>
    <r>
      <t>CLEARCOM  INTERCOM无</t>
    </r>
    <r>
      <rPr>
        <sz val="10"/>
        <color indexed="8"/>
        <rFont val="宋体"/>
        <family val="3"/>
        <charset val="134"/>
      </rPr>
      <t>线对讲系统主机</t>
    </r>
    <rPh sb="18" eb="19">
      <t>wu</t>
    </rPh>
    <phoneticPr fontId="14" type="noConversion"/>
  </si>
  <si>
    <r>
      <t xml:space="preserve">CLEARCOM  INTERCOM  Receiver  </t>
    </r>
    <r>
      <rPr>
        <sz val="10"/>
        <color indexed="8"/>
        <rFont val="宋体"/>
        <family val="3"/>
        <charset val="134"/>
      </rPr>
      <t>无线对讲系统接收点</t>
    </r>
    <rPh sb="30" eb="31">
      <t>wu</t>
    </rPh>
    <phoneticPr fontId="12" type="noConversion"/>
  </si>
  <si>
    <t>手机无线投屏器</t>
    <rPh sb="0" eb="1">
      <t>shou ji</t>
    </rPh>
    <rPh sb="2" eb="3">
      <t>wu xian</t>
    </rPh>
    <rPh sb="6" eb="7">
      <t>qi</t>
    </rPh>
    <phoneticPr fontId="14" type="noConversion"/>
  </si>
  <si>
    <t>液晶电视60寸</t>
    <rPh sb="0" eb="1">
      <t>ye jing</t>
    </rPh>
    <rPh sb="2" eb="3">
      <t>dian shi ji</t>
    </rPh>
    <rPh sb="6" eb="7">
      <t>cun</t>
    </rPh>
    <phoneticPr fontId="14" type="noConversion"/>
  </si>
  <si>
    <t>透明冰屏 LED大屏幕(Total:2000mm*1500mm)</t>
    <rPh sb="0" eb="1">
      <t>tou ming</t>
    </rPh>
    <rPh sb="2" eb="3">
      <t>bing ping</t>
    </rPh>
    <phoneticPr fontId="14" type="noConversion"/>
  </si>
  <si>
    <t>Other Technician</t>
  </si>
  <si>
    <t>Beijing-Shenzhen</t>
    <phoneticPr fontId="12" type="noConversion"/>
  </si>
  <si>
    <t>Shenzhen</t>
    <phoneticPr fontId="12" type="noConversion"/>
  </si>
  <si>
    <t>MIG-V6 Video  Processor  视频处理器(HD/SDI)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</si>
</sst>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"/>
    <numFmt numFmtId="177" formatCode="dddd&quot;, &quot;mmmm&quot; &quot;dd&quot;, &quot;yyyy"/>
    <numFmt numFmtId="178" formatCode="#,##0;#,##0"/>
  </numFmts>
  <fonts count="17" x14ac:knownFonts="1">
    <font>
      <sz val="12"/>
      <color indexed="8"/>
      <name val="Verdana"/>
    </font>
    <font>
      <sz val="12"/>
      <color indexed="8"/>
      <name val="Arial"/>
    </font>
    <font>
      <sz val="11"/>
      <color indexed="8"/>
      <name val="Arial"/>
    </font>
    <font>
      <sz val="16"/>
      <color indexed="8"/>
      <name val="宋体"/>
      <family val="3"/>
      <charset val="134"/>
    </font>
    <font>
      <b/>
      <sz val="16"/>
      <color indexed="8"/>
      <name val="Arial"/>
    </font>
    <font>
      <b/>
      <sz val="16"/>
      <color indexed="8"/>
      <name val="Tahoma"/>
    </font>
    <font>
      <b/>
      <sz val="10"/>
      <color indexed="8"/>
      <name val="Arial"/>
    </font>
    <font>
      <sz val="11"/>
      <color indexed="8"/>
      <name val="宋体"/>
      <family val="3"/>
      <charset val="134"/>
    </font>
    <font>
      <sz val="10"/>
      <color indexed="8"/>
      <name val="Arial"/>
    </font>
    <font>
      <sz val="10"/>
      <color indexed="8"/>
      <name val="宋体"/>
      <family val="3"/>
      <charset val="134"/>
    </font>
    <font>
      <b/>
      <sz val="11"/>
      <color indexed="8"/>
      <name val="Arial"/>
    </font>
    <font>
      <b/>
      <sz val="10"/>
      <color indexed="9"/>
      <name val="Arial"/>
    </font>
    <font>
      <sz val="9"/>
      <name val="Verdana"/>
    </font>
    <font>
      <u/>
      <sz val="12"/>
      <color theme="10"/>
      <name val="Verdana"/>
    </font>
    <font>
      <sz val="9"/>
      <name val="Helvetica"/>
      <family val="2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</fills>
  <borders count="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/>
      <top style="medium">
        <color indexed="8"/>
      </top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10"/>
      </top>
      <bottom style="thin">
        <color indexed="8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3" fillId="0" borderId="0" applyNumberFormat="0" applyFill="0" applyBorder="0" applyAlignment="0" applyProtection="0">
      <alignment vertical="top" wrapText="1"/>
    </xf>
  </cellStyleXfs>
  <cellXfs count="10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3" fillId="2" borderId="3" xfId="0" applyNumberFormat="1" applyFont="1" applyFill="1" applyBorder="1" applyAlignment="1"/>
    <xf numFmtId="1" fontId="3" fillId="2" borderId="4" xfId="0" applyNumberFormat="1" applyFont="1" applyFill="1" applyBorder="1" applyAlignment="1"/>
    <xf numFmtId="1" fontId="1" fillId="2" borderId="4" xfId="0" applyNumberFormat="1" applyFont="1" applyFill="1" applyBorder="1" applyAlignment="1"/>
    <xf numFmtId="49" fontId="6" fillId="2" borderId="7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11" fillId="3" borderId="15" xfId="0" applyNumberFormat="1" applyFont="1" applyFill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/>
    <xf numFmtId="3" fontId="8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49" fontId="11" fillId="6" borderId="15" xfId="0" applyNumberFormat="1" applyFont="1" applyFill="1" applyBorder="1" applyAlignment="1">
      <alignment horizontal="center" vertical="center"/>
    </xf>
    <xf numFmtId="49" fontId="11" fillId="6" borderId="16" xfId="0" applyNumberFormat="1" applyFont="1" applyFill="1" applyBorder="1" applyAlignment="1">
      <alignment horizontal="center" vertical="center"/>
    </xf>
    <xf numFmtId="0" fontId="8" fillId="2" borderId="22" xfId="0" applyNumberFormat="1" applyFont="1" applyFill="1" applyBorder="1" applyAlignment="1">
      <alignment horizontal="center"/>
    </xf>
    <xf numFmtId="0" fontId="8" fillId="2" borderId="23" xfId="0" applyNumberFormat="1" applyFont="1" applyFill="1" applyBorder="1" applyAlignment="1">
      <alignment horizontal="center" vertical="center"/>
    </xf>
    <xf numFmtId="178" fontId="8" fillId="2" borderId="23" xfId="0" applyNumberFormat="1" applyFont="1" applyFill="1" applyBorder="1" applyAlignment="1"/>
    <xf numFmtId="3" fontId="8" fillId="2" borderId="24" xfId="0" applyNumberFormat="1" applyFont="1" applyFill="1" applyBorder="1" applyAlignment="1"/>
    <xf numFmtId="0" fontId="8" fillId="2" borderId="25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horizontal="center" vertical="center"/>
    </xf>
    <xf numFmtId="178" fontId="8" fillId="2" borderId="19" xfId="0" applyNumberFormat="1" applyFont="1" applyFill="1" applyBorder="1" applyAlignment="1"/>
    <xf numFmtId="3" fontId="8" fillId="2" borderId="20" xfId="0" applyNumberFormat="1" applyFont="1" applyFill="1" applyBorder="1" applyAlignment="1"/>
    <xf numFmtId="0" fontId="1" fillId="2" borderId="1" xfId="0" applyNumberFormat="1" applyFont="1" applyFill="1" applyBorder="1" applyAlignment="1"/>
    <xf numFmtId="3" fontId="10" fillId="2" borderId="1" xfId="0" applyNumberFormat="1" applyFont="1" applyFill="1" applyBorder="1" applyAlignment="1">
      <alignment vertical="center"/>
    </xf>
    <xf numFmtId="1" fontId="1" fillId="2" borderId="2" xfId="0" applyNumberFormat="1" applyFont="1" applyFill="1" applyBorder="1" applyAlignment="1"/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right" vertical="center"/>
    </xf>
    <xf numFmtId="1" fontId="1" fillId="2" borderId="12" xfId="0" applyNumberFormat="1" applyFont="1" applyFill="1" applyBorder="1" applyAlignment="1"/>
    <xf numFmtId="3" fontId="6" fillId="2" borderId="12" xfId="0" applyNumberFormat="1" applyFont="1" applyFill="1" applyBorder="1" applyAlignment="1"/>
    <xf numFmtId="0" fontId="1" fillId="2" borderId="12" xfId="0" applyNumberFormat="1" applyFont="1" applyFill="1" applyBorder="1" applyAlignment="1"/>
    <xf numFmtId="3" fontId="10" fillId="2" borderId="12" xfId="0" applyNumberFormat="1" applyFont="1" applyFill="1" applyBorder="1" applyAlignment="1">
      <alignment vertical="center"/>
    </xf>
    <xf numFmtId="0" fontId="8" fillId="2" borderId="28" xfId="0" applyNumberFormat="1" applyFont="1" applyFill="1" applyBorder="1" applyAlignment="1">
      <alignment horizontal="center"/>
    </xf>
    <xf numFmtId="0" fontId="8" fillId="2" borderId="12" xfId="0" applyNumberFormat="1" applyFont="1" applyFill="1" applyBorder="1" applyAlignment="1">
      <alignment horizontal="center" vertical="center"/>
    </xf>
    <xf numFmtId="178" fontId="8" fillId="2" borderId="12" xfId="0" applyNumberFormat="1" applyFont="1" applyFill="1" applyBorder="1" applyAlignment="1"/>
    <xf numFmtId="3" fontId="8" fillId="2" borderId="12" xfId="0" applyNumberFormat="1" applyFont="1" applyFill="1" applyBorder="1" applyAlignment="1"/>
    <xf numFmtId="3" fontId="0" fillId="0" borderId="0" xfId="0" applyNumberFormat="1" applyFont="1" applyAlignment="1">
      <alignment vertical="top" wrapText="1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/>
    </xf>
    <xf numFmtId="49" fontId="6" fillId="5" borderId="28" xfId="0" applyNumberFormat="1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49" fontId="6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5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 applyAlignment="1">
      <alignment horizontal="right" vertical="center"/>
    </xf>
    <xf numFmtId="1" fontId="6" fillId="2" borderId="12" xfId="0" applyNumberFormat="1" applyFont="1" applyFill="1" applyBorder="1" applyAlignment="1">
      <alignment horizontal="right" vertical="center"/>
    </xf>
    <xf numFmtId="49" fontId="8" fillId="2" borderId="19" xfId="0" applyNumberFormat="1" applyFont="1" applyFill="1" applyBorder="1" applyAlignment="1">
      <alignment horizontal="left"/>
    </xf>
    <xf numFmtId="0" fontId="8" fillId="2" borderId="19" xfId="0" applyNumberFormat="1" applyFont="1" applyFill="1" applyBorder="1" applyAlignment="1">
      <alignment horizontal="left"/>
    </xf>
    <xf numFmtId="49" fontId="6" fillId="6" borderId="13" xfId="0" applyNumberFormat="1" applyFont="1" applyFill="1" applyBorder="1" applyAlignment="1">
      <alignment vertical="center"/>
    </xf>
    <xf numFmtId="1" fontId="7" fillId="2" borderId="13" xfId="0" applyNumberFormat="1" applyFont="1" applyFill="1" applyBorder="1" applyAlignment="1">
      <alignment vertical="center"/>
    </xf>
    <xf numFmtId="1" fontId="7" fillId="2" borderId="14" xfId="0" applyNumberFormat="1" applyFont="1" applyFill="1" applyBorder="1" applyAlignment="1">
      <alignment vertical="center"/>
    </xf>
    <xf numFmtId="49" fontId="8" fillId="2" borderId="32" xfId="0" applyNumberFormat="1" applyFont="1" applyFill="1" applyBorder="1" applyAlignment="1"/>
    <xf numFmtId="49" fontId="8" fillId="2" borderId="18" xfId="0" applyNumberFormat="1" applyFont="1" applyFill="1" applyBorder="1" applyAlignment="1"/>
    <xf numFmtId="49" fontId="8" fillId="2" borderId="19" xfId="0" applyNumberFormat="1" applyFont="1" applyFill="1" applyBorder="1" applyAlignment="1"/>
    <xf numFmtId="49" fontId="8" fillId="2" borderId="20" xfId="0" applyNumberFormat="1" applyFont="1" applyFill="1" applyBorder="1" applyAlignment="1"/>
    <xf numFmtId="49" fontId="4" fillId="2" borderId="5" xfId="0" applyNumberFormat="1" applyFont="1" applyFill="1" applyBorder="1" applyAlignment="1">
      <alignment horizontal="right" vertical="center"/>
    </xf>
    <xf numFmtId="1" fontId="5" fillId="2" borderId="6" xfId="0" applyNumberFormat="1" applyFont="1" applyFill="1" applyBorder="1" applyAlignment="1">
      <alignment horizontal="right" vertical="center"/>
    </xf>
    <xf numFmtId="14" fontId="8" fillId="2" borderId="1" xfId="0" applyNumberFormat="1" applyFont="1" applyFill="1" applyBorder="1" applyAlignment="1">
      <alignment horizontal="left" vertical="center"/>
    </xf>
    <xf numFmtId="49" fontId="6" fillId="4" borderId="13" xfId="0" applyNumberFormat="1" applyFont="1" applyFill="1" applyBorder="1" applyAlignment="1">
      <alignment vertical="center" wrapText="1"/>
    </xf>
    <xf numFmtId="0" fontId="7" fillId="2" borderId="13" xfId="0" applyNumberFormat="1" applyFont="1" applyFill="1" applyBorder="1" applyAlignment="1">
      <alignment vertical="center"/>
    </xf>
    <xf numFmtId="176" fontId="8" fillId="2" borderId="8" xfId="0" applyNumberFormat="1" applyFont="1" applyFill="1" applyBorder="1" applyAlignment="1">
      <alignment horizontal="left" vertical="center"/>
    </xf>
    <xf numFmtId="1" fontId="8" fillId="2" borderId="8" xfId="0" applyNumberFormat="1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left" vertical="center"/>
    </xf>
    <xf numFmtId="1" fontId="8" fillId="2" borderId="7" xfId="0" applyNumberFormat="1" applyFont="1" applyFill="1" applyBorder="1" applyAlignment="1">
      <alignment horizontal="left" vertical="center"/>
    </xf>
    <xf numFmtId="49" fontId="6" fillId="2" borderId="18" xfId="0" applyNumberFormat="1" applyFont="1" applyFill="1" applyBorder="1" applyAlignment="1">
      <alignment horizontal="left" vertical="center"/>
    </xf>
    <xf numFmtId="49" fontId="6" fillId="2" borderId="20" xfId="0" applyNumberFormat="1" applyFont="1" applyFill="1" applyBorder="1" applyAlignment="1">
      <alignment horizontal="left" vertical="center"/>
    </xf>
    <xf numFmtId="49" fontId="6" fillId="2" borderId="26" xfId="0" applyNumberFormat="1" applyFont="1" applyFill="1" applyBorder="1" applyAlignment="1">
      <alignment horizontal="left" vertical="center"/>
    </xf>
    <xf numFmtId="49" fontId="6" fillId="2" borderId="27" xfId="0" applyNumberFormat="1" applyFont="1" applyFill="1" applyBorder="1" applyAlignment="1">
      <alignment horizontal="left" vertical="center"/>
    </xf>
    <xf numFmtId="49" fontId="11" fillId="3" borderId="13" xfId="0" applyNumberFormat="1" applyFont="1" applyFill="1" applyBorder="1" applyAlignment="1">
      <alignment horizontal="left" vertical="center"/>
    </xf>
    <xf numFmtId="1" fontId="7" fillId="3" borderId="13" xfId="0" applyNumberFormat="1" applyFont="1" applyFill="1" applyBorder="1" applyAlignment="1">
      <alignment vertical="center"/>
    </xf>
    <xf numFmtId="1" fontId="7" fillId="3" borderId="14" xfId="0" applyNumberFormat="1" applyFont="1" applyFill="1" applyBorder="1" applyAlignment="1">
      <alignment vertical="center"/>
    </xf>
    <xf numFmtId="49" fontId="8" fillId="2" borderId="18" xfId="0" applyNumberFormat="1" applyFont="1" applyFill="1" applyBorder="1" applyAlignment="1">
      <alignment horizontal="left"/>
    </xf>
    <xf numFmtId="49" fontId="8" fillId="2" borderId="20" xfId="0" applyNumberFormat="1" applyFont="1" applyFill="1" applyBorder="1" applyAlignment="1">
      <alignment horizontal="left"/>
    </xf>
    <xf numFmtId="1" fontId="8" fillId="2" borderId="1" xfId="0" applyNumberFormat="1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left" vertical="center"/>
    </xf>
    <xf numFmtId="49" fontId="6" fillId="2" borderId="1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/>
    <xf numFmtId="1" fontId="2" fillId="2" borderId="1" xfId="0" applyNumberFormat="1" applyFont="1" applyFill="1" applyBorder="1" applyAlignment="1"/>
    <xf numFmtId="1" fontId="2" fillId="2" borderId="2" xfId="0" applyNumberFormat="1" applyFont="1" applyFill="1" applyBorder="1" applyAlignment="1"/>
    <xf numFmtId="0" fontId="13" fillId="0" borderId="3" xfId="1" applyBorder="1" applyAlignment="1" applyProtection="1">
      <alignment horizontal="left" vertical="center"/>
    </xf>
    <xf numFmtId="0" fontId="13" fillId="0" borderId="4" xfId="1" applyBorder="1" applyAlignment="1" applyProtection="1">
      <alignment horizontal="left" vertical="center"/>
    </xf>
    <xf numFmtId="49" fontId="6" fillId="5" borderId="29" xfId="0" applyNumberFormat="1" applyFont="1" applyFill="1" applyBorder="1" applyAlignment="1">
      <alignment horizontal="left" vertical="center" wrapText="1"/>
    </xf>
    <xf numFmtId="49" fontId="6" fillId="5" borderId="30" xfId="0" applyNumberFormat="1" applyFont="1" applyFill="1" applyBorder="1" applyAlignment="1">
      <alignment horizontal="left" vertical="center" wrapText="1"/>
    </xf>
    <xf numFmtId="49" fontId="6" fillId="5" borderId="31" xfId="0" applyNumberFormat="1" applyFont="1" applyFill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49" fontId="10" fillId="2" borderId="12" xfId="0" applyNumberFormat="1" applyFont="1" applyFill="1" applyBorder="1" applyAlignment="1"/>
    <xf numFmtId="1" fontId="7" fillId="2" borderId="12" xfId="0" applyNumberFormat="1" applyFont="1" applyFill="1" applyBorder="1" applyAlignment="1"/>
    <xf numFmtId="49" fontId="8" fillId="2" borderId="9" xfId="0" applyNumberFormat="1" applyFont="1" applyFill="1" applyBorder="1" applyAlignment="1">
      <alignment horizontal="left" vertical="top" wrapText="1"/>
    </xf>
    <xf numFmtId="177" fontId="8" fillId="2" borderId="10" xfId="0" applyNumberFormat="1" applyFont="1" applyFill="1" applyBorder="1" applyAlignment="1">
      <alignment horizontal="left" vertical="top"/>
    </xf>
    <xf numFmtId="177" fontId="8" fillId="2" borderId="11" xfId="0" applyNumberFormat="1" applyFont="1" applyFill="1" applyBorder="1" applyAlignment="1">
      <alignment horizontal="left" vertical="top"/>
    </xf>
    <xf numFmtId="49" fontId="8" fillId="2" borderId="1" xfId="0" applyNumberFormat="1" applyFont="1" applyFill="1" applyBorder="1" applyAlignment="1">
      <alignment vertical="center"/>
    </xf>
    <xf numFmtId="49" fontId="6" fillId="5" borderId="21" xfId="0" applyNumberFormat="1" applyFont="1" applyFill="1" applyBorder="1" applyAlignment="1">
      <alignment horizontal="left" vertical="center" wrapText="1"/>
    </xf>
    <xf numFmtId="1" fontId="7" fillId="2" borderId="17" xfId="0" applyNumberFormat="1" applyFont="1" applyFill="1" applyBorder="1" applyAlignment="1">
      <alignment vertical="center"/>
    </xf>
    <xf numFmtId="49" fontId="8" fillId="2" borderId="12" xfId="0" applyNumberFormat="1" applyFont="1" applyFill="1" applyBorder="1" applyAlignment="1"/>
    <xf numFmtId="1" fontId="8" fillId="2" borderId="12" xfId="0" applyNumberFormat="1" applyFont="1" applyFill="1" applyBorder="1" applyAlignment="1"/>
  </cellXfs>
  <cellStyles count="2">
    <cellStyle name="常规" xfId="0" builtinId="0"/>
    <cellStyle name="超链接" xfId="1" builtinId="8"/>
  </cellStyles>
  <dxfs count="4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7B4B23"/>
      <rgbColor rgb="FFFFA93A"/>
      <rgbColor rgb="FFFABF8F"/>
      <rgbColor rgb="FFFF0000"/>
      <rgbColor rgb="FFB97034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mw@tcs-china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showGridLines="0" tabSelected="1" topLeftCell="A123" zoomScale="94" zoomScaleNormal="94" zoomScalePageLayoutView="94" workbookViewId="0">
      <selection activeCell="H98" sqref="H98"/>
    </sheetView>
  </sheetViews>
  <sheetFormatPr baseColWidth="10" defaultColWidth="9.625" defaultRowHeight="15" customHeight="1" x14ac:dyDescent="0.2"/>
  <cols>
    <col min="1" max="1" width="3.125" style="1" customWidth="1"/>
    <col min="2" max="2" width="7.625" style="1" customWidth="1"/>
    <col min="3" max="3" width="8.375" style="1" customWidth="1"/>
    <col min="4" max="4" width="8.625" style="1" customWidth="1"/>
    <col min="5" max="5" width="7.625" style="1" customWidth="1"/>
    <col min="6" max="6" width="5.625" style="1" customWidth="1"/>
    <col min="7" max="7" width="2.875" style="1" customWidth="1"/>
    <col min="8" max="9" width="6.375" style="1" customWidth="1"/>
    <col min="10" max="10" width="7.625" style="1" customWidth="1"/>
    <col min="11" max="11" width="9.375" style="1" customWidth="1"/>
    <col min="12" max="256" width="9.625" customWidth="1"/>
  </cols>
  <sheetData>
    <row r="1" spans="1:11" ht="19" customHeight="1" x14ac:dyDescent="0.2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9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3.5" customHeight="1" thickBot="1" x14ac:dyDescent="0.25">
      <c r="A3" s="2" t="s">
        <v>1</v>
      </c>
      <c r="B3" s="3"/>
      <c r="C3" s="4"/>
      <c r="D3" s="4"/>
      <c r="E3" s="4"/>
      <c r="F3" s="61" t="s">
        <v>2</v>
      </c>
      <c r="G3" s="62"/>
      <c r="H3" s="62"/>
      <c r="I3" s="62"/>
      <c r="J3" s="62"/>
      <c r="K3" s="62"/>
    </row>
    <row r="4" spans="1:11" ht="19.5" customHeight="1" thickBot="1" x14ac:dyDescent="0.25">
      <c r="A4" s="80" t="s">
        <v>3</v>
      </c>
      <c r="B4" s="81"/>
      <c r="C4" s="93"/>
      <c r="D4" s="69"/>
      <c r="E4" s="69"/>
      <c r="F4" s="69"/>
      <c r="G4" s="5" t="s">
        <v>4</v>
      </c>
      <c r="H4" s="68" t="s">
        <v>36</v>
      </c>
      <c r="I4" s="69"/>
      <c r="J4" s="69"/>
      <c r="K4" s="69"/>
    </row>
    <row r="5" spans="1:11" ht="19" customHeight="1" x14ac:dyDescent="0.2">
      <c r="A5" s="70" t="s">
        <v>5</v>
      </c>
      <c r="B5" s="71"/>
      <c r="C5" s="48"/>
      <c r="D5" s="49"/>
      <c r="E5" s="49"/>
      <c r="F5" s="49"/>
      <c r="G5" s="6" t="s">
        <v>6</v>
      </c>
      <c r="H5" s="68" t="s">
        <v>35</v>
      </c>
      <c r="I5" s="69"/>
      <c r="J5" s="69"/>
      <c r="K5" s="69"/>
    </row>
    <row r="6" spans="1:11" ht="19.5" customHeight="1" thickBot="1" x14ac:dyDescent="0.25">
      <c r="A6" s="72" t="s">
        <v>7</v>
      </c>
      <c r="B6" s="73"/>
      <c r="C6" s="66">
        <v>43264</v>
      </c>
      <c r="D6" s="67"/>
      <c r="E6" s="67"/>
      <c r="F6" s="67"/>
      <c r="G6" s="7" t="s">
        <v>8</v>
      </c>
      <c r="H6" s="87" t="s">
        <v>37</v>
      </c>
      <c r="I6" s="88"/>
      <c r="J6" s="88"/>
      <c r="K6" s="88"/>
    </row>
    <row r="7" spans="1:11" ht="19.5" customHeight="1" x14ac:dyDescent="0.2">
      <c r="A7" s="80" t="s">
        <v>9</v>
      </c>
      <c r="B7" s="81"/>
      <c r="C7" s="96" t="s">
        <v>77</v>
      </c>
      <c r="D7" s="97"/>
      <c r="E7" s="97"/>
      <c r="F7" s="97"/>
      <c r="G7" s="97"/>
      <c r="H7" s="97"/>
      <c r="I7" s="97"/>
      <c r="J7" s="97"/>
      <c r="K7" s="98"/>
    </row>
    <row r="8" spans="1:11" ht="19" customHeight="1" x14ac:dyDescent="0.2">
      <c r="A8" s="70" t="s">
        <v>10</v>
      </c>
      <c r="B8" s="71"/>
      <c r="C8" s="48" t="s">
        <v>78</v>
      </c>
      <c r="D8" s="92"/>
      <c r="E8" s="92"/>
      <c r="F8" s="92"/>
      <c r="G8" s="92"/>
      <c r="H8" s="92"/>
      <c r="I8" s="92"/>
      <c r="J8" s="92"/>
      <c r="K8" s="92"/>
    </row>
    <row r="9" spans="1:11" ht="19" customHeight="1" x14ac:dyDescent="0.2">
      <c r="A9" s="70" t="s">
        <v>11</v>
      </c>
      <c r="B9" s="71"/>
      <c r="C9" s="48" t="s">
        <v>110</v>
      </c>
      <c r="D9" s="63"/>
      <c r="E9" s="63"/>
      <c r="F9" s="63"/>
      <c r="G9" s="63"/>
      <c r="H9" s="63"/>
      <c r="I9" s="63"/>
      <c r="J9" s="63"/>
      <c r="K9" s="63"/>
    </row>
    <row r="10" spans="1:11" ht="19" customHeight="1" x14ac:dyDescent="0.2">
      <c r="A10" s="70" t="s">
        <v>12</v>
      </c>
      <c r="B10" s="71"/>
      <c r="C10" s="48" t="s">
        <v>111</v>
      </c>
      <c r="D10" s="63"/>
      <c r="E10" s="63"/>
      <c r="F10" s="63"/>
      <c r="G10" s="63"/>
      <c r="H10" s="63"/>
      <c r="I10" s="63"/>
      <c r="J10" s="63"/>
      <c r="K10" s="63"/>
    </row>
    <row r="11" spans="1:11" ht="19" customHeight="1" x14ac:dyDescent="0.2">
      <c r="A11" s="99" t="s">
        <v>13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9" customHeight="1" x14ac:dyDescent="0.15">
      <c r="A12" s="94" t="s">
        <v>14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</row>
    <row r="13" spans="1:11" ht="16" customHeight="1" x14ac:dyDescent="0.2">
      <c r="A13" s="74" t="s">
        <v>15</v>
      </c>
      <c r="B13" s="75"/>
      <c r="C13" s="75"/>
      <c r="D13" s="75"/>
      <c r="E13" s="75"/>
      <c r="F13" s="75"/>
      <c r="G13" s="76"/>
      <c r="H13" s="8" t="s">
        <v>16</v>
      </c>
      <c r="I13" s="8" t="s">
        <v>17</v>
      </c>
      <c r="J13" s="8" t="s">
        <v>18</v>
      </c>
      <c r="K13" s="9" t="s">
        <v>19</v>
      </c>
    </row>
    <row r="14" spans="1:11" ht="19" customHeight="1" x14ac:dyDescent="0.2">
      <c r="A14" s="64" t="s">
        <v>79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 ht="19" customHeight="1" x14ac:dyDescent="0.2">
      <c r="A15" s="47" t="s">
        <v>23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ht="19" customHeight="1" x14ac:dyDescent="0.15">
      <c r="A16" s="10">
        <v>1</v>
      </c>
      <c r="B16" s="39" t="s">
        <v>89</v>
      </c>
      <c r="C16" s="40"/>
      <c r="D16" s="40"/>
      <c r="E16" s="40"/>
      <c r="F16" s="40"/>
      <c r="G16" s="40"/>
      <c r="H16" s="11">
        <v>110</v>
      </c>
      <c r="I16" s="11">
        <v>1.5</v>
      </c>
      <c r="J16" s="12">
        <v>600</v>
      </c>
      <c r="K16" s="13">
        <f>H16*I16*J16</f>
        <v>99000</v>
      </c>
    </row>
    <row r="17" spans="1:11" ht="19" customHeight="1" x14ac:dyDescent="0.15">
      <c r="A17" s="10">
        <v>2</v>
      </c>
      <c r="B17" s="39" t="s">
        <v>38</v>
      </c>
      <c r="C17" s="40"/>
      <c r="D17" s="40"/>
      <c r="E17" s="40"/>
      <c r="F17" s="40"/>
      <c r="G17" s="40"/>
      <c r="H17" s="11">
        <v>6</v>
      </c>
      <c r="I17" s="11">
        <v>1.5</v>
      </c>
      <c r="J17" s="12">
        <v>2000</v>
      </c>
      <c r="K17" s="13">
        <f t="shared" ref="K17:K30" si="0">H17*I17*J17</f>
        <v>18000</v>
      </c>
    </row>
    <row r="18" spans="1:11" ht="19" customHeight="1" x14ac:dyDescent="0.15">
      <c r="A18" s="10">
        <v>3</v>
      </c>
      <c r="B18" s="39" t="s">
        <v>120</v>
      </c>
      <c r="C18" s="40"/>
      <c r="D18" s="40"/>
      <c r="E18" s="40"/>
      <c r="F18" s="40"/>
      <c r="G18" s="40"/>
      <c r="H18" s="11">
        <v>2</v>
      </c>
      <c r="I18" s="11">
        <v>1.5</v>
      </c>
      <c r="J18" s="12">
        <v>15000</v>
      </c>
      <c r="K18" s="13">
        <f t="shared" si="0"/>
        <v>45000</v>
      </c>
    </row>
    <row r="19" spans="1:11" ht="18" customHeight="1" x14ac:dyDescent="0.15">
      <c r="A19" s="10">
        <v>4</v>
      </c>
      <c r="B19" s="39" t="s">
        <v>100</v>
      </c>
      <c r="C19" s="40"/>
      <c r="D19" s="40"/>
      <c r="E19" s="40"/>
      <c r="F19" s="40"/>
      <c r="G19" s="40"/>
      <c r="H19" s="11">
        <v>1</v>
      </c>
      <c r="I19" s="11">
        <v>1.5</v>
      </c>
      <c r="J19" s="12">
        <v>10000</v>
      </c>
      <c r="K19" s="13">
        <f t="shared" si="0"/>
        <v>15000</v>
      </c>
    </row>
    <row r="20" spans="1:11" ht="19" customHeight="1" x14ac:dyDescent="0.15">
      <c r="A20" s="10">
        <v>5</v>
      </c>
      <c r="B20" s="39" t="s">
        <v>105</v>
      </c>
      <c r="C20" s="40"/>
      <c r="D20" s="40"/>
      <c r="E20" s="40"/>
      <c r="F20" s="40"/>
      <c r="G20" s="40"/>
      <c r="H20" s="11">
        <v>4</v>
      </c>
      <c r="I20" s="11">
        <v>1.5</v>
      </c>
      <c r="J20" s="12">
        <v>1500</v>
      </c>
      <c r="K20" s="13">
        <f t="shared" si="0"/>
        <v>9000</v>
      </c>
    </row>
    <row r="21" spans="1:11" ht="19" customHeight="1" x14ac:dyDescent="0.15">
      <c r="A21" s="10">
        <v>6</v>
      </c>
      <c r="B21" s="39" t="s">
        <v>106</v>
      </c>
      <c r="C21" s="40"/>
      <c r="D21" s="40"/>
      <c r="E21" s="40"/>
      <c r="F21" s="40"/>
      <c r="G21" s="40"/>
      <c r="H21" s="11">
        <v>4</v>
      </c>
      <c r="I21" s="11">
        <v>1.5</v>
      </c>
      <c r="J21" s="12">
        <v>500</v>
      </c>
      <c r="K21" s="13">
        <f t="shared" si="0"/>
        <v>3000</v>
      </c>
    </row>
    <row r="22" spans="1:11" ht="19" customHeight="1" x14ac:dyDescent="0.15">
      <c r="A22" s="10">
        <v>7</v>
      </c>
      <c r="B22" s="39" t="s">
        <v>101</v>
      </c>
      <c r="C22" s="40"/>
      <c r="D22" s="40"/>
      <c r="E22" s="40"/>
      <c r="F22" s="40"/>
      <c r="G22" s="40"/>
      <c r="H22" s="11">
        <v>6</v>
      </c>
      <c r="I22" s="11">
        <v>1.5</v>
      </c>
      <c r="J22" s="12">
        <v>2500</v>
      </c>
      <c r="K22" s="13">
        <f t="shared" ref="K22" si="1">SUM(J22*I22*H22)</f>
        <v>22500</v>
      </c>
    </row>
    <row r="23" spans="1:11" ht="19" customHeight="1" x14ac:dyDescent="0.15">
      <c r="A23" s="10">
        <v>8</v>
      </c>
      <c r="B23" s="39" t="s">
        <v>102</v>
      </c>
      <c r="C23" s="40"/>
      <c r="D23" s="40"/>
      <c r="E23" s="40"/>
      <c r="F23" s="40"/>
      <c r="G23" s="40"/>
      <c r="H23" s="11">
        <v>2</v>
      </c>
      <c r="I23" s="11">
        <v>1.5</v>
      </c>
      <c r="J23" s="12">
        <v>1500</v>
      </c>
      <c r="K23" s="13">
        <f t="shared" ref="K23" si="2">SUM(J23*I23*H23)</f>
        <v>4500</v>
      </c>
    </row>
    <row r="24" spans="1:11" ht="19" customHeight="1" x14ac:dyDescent="0.15">
      <c r="A24" s="10">
        <v>9</v>
      </c>
      <c r="B24" s="39" t="s">
        <v>39</v>
      </c>
      <c r="C24" s="40"/>
      <c r="D24" s="40"/>
      <c r="E24" s="40"/>
      <c r="F24" s="40"/>
      <c r="G24" s="40"/>
      <c r="H24" s="11">
        <v>2</v>
      </c>
      <c r="I24" s="11">
        <v>1.5</v>
      </c>
      <c r="J24" s="12">
        <v>600</v>
      </c>
      <c r="K24" s="13">
        <f t="shared" si="0"/>
        <v>1800</v>
      </c>
    </row>
    <row r="25" spans="1:11" ht="19" customHeight="1" x14ac:dyDescent="0.15">
      <c r="A25" s="10">
        <v>10</v>
      </c>
      <c r="B25" s="39" t="s">
        <v>40</v>
      </c>
      <c r="C25" s="40"/>
      <c r="D25" s="40"/>
      <c r="E25" s="40"/>
      <c r="F25" s="40"/>
      <c r="G25" s="40"/>
      <c r="H25" s="11">
        <v>8</v>
      </c>
      <c r="I25" s="11">
        <v>1.5</v>
      </c>
      <c r="J25" s="12">
        <v>1000</v>
      </c>
      <c r="K25" s="13">
        <f t="shared" si="0"/>
        <v>12000</v>
      </c>
    </row>
    <row r="26" spans="1:11" ht="19" customHeight="1" x14ac:dyDescent="0.15">
      <c r="A26" s="10">
        <v>11</v>
      </c>
      <c r="B26" s="39" t="s">
        <v>41</v>
      </c>
      <c r="C26" s="40"/>
      <c r="D26" s="40"/>
      <c r="E26" s="40"/>
      <c r="F26" s="40"/>
      <c r="G26" s="40"/>
      <c r="H26" s="11">
        <v>8</v>
      </c>
      <c r="I26" s="11">
        <v>1.5</v>
      </c>
      <c r="J26" s="12">
        <v>600</v>
      </c>
      <c r="K26" s="13">
        <f t="shared" si="0"/>
        <v>7200</v>
      </c>
    </row>
    <row r="27" spans="1:11" ht="19" customHeight="1" x14ac:dyDescent="0.15">
      <c r="A27" s="10">
        <v>12</v>
      </c>
      <c r="B27" s="39" t="s">
        <v>88</v>
      </c>
      <c r="C27" s="40"/>
      <c r="D27" s="40"/>
      <c r="E27" s="40"/>
      <c r="F27" s="40"/>
      <c r="G27" s="40"/>
      <c r="H27" s="11">
        <v>3</v>
      </c>
      <c r="I27" s="11">
        <v>1.5</v>
      </c>
      <c r="J27" s="12">
        <v>1200</v>
      </c>
      <c r="K27" s="13">
        <f t="shared" ref="K27" si="3">H27*I27*J27</f>
        <v>5400</v>
      </c>
    </row>
    <row r="28" spans="1:11" ht="19" customHeight="1" x14ac:dyDescent="0.15">
      <c r="A28" s="10">
        <v>13</v>
      </c>
      <c r="B28" s="39" t="s">
        <v>65</v>
      </c>
      <c r="C28" s="40"/>
      <c r="D28" s="40"/>
      <c r="E28" s="40"/>
      <c r="F28" s="40"/>
      <c r="G28" s="40"/>
      <c r="H28" s="11">
        <v>4</v>
      </c>
      <c r="I28" s="11">
        <v>1.5</v>
      </c>
      <c r="J28" s="12">
        <v>300</v>
      </c>
      <c r="K28" s="13">
        <f t="shared" si="0"/>
        <v>1800</v>
      </c>
    </row>
    <row r="29" spans="1:11" ht="19" customHeight="1" x14ac:dyDescent="0.15">
      <c r="A29" s="10">
        <v>14</v>
      </c>
      <c r="B29" s="43" t="s">
        <v>103</v>
      </c>
      <c r="C29" s="44"/>
      <c r="D29" s="44"/>
      <c r="E29" s="44"/>
      <c r="F29" s="44"/>
      <c r="G29" s="44"/>
      <c r="H29" s="10">
        <v>4</v>
      </c>
      <c r="I29" s="11">
        <v>1.5</v>
      </c>
      <c r="J29" s="12">
        <v>500</v>
      </c>
      <c r="K29" s="13">
        <f t="shared" si="0"/>
        <v>3000</v>
      </c>
    </row>
    <row r="30" spans="1:11" ht="19" customHeight="1" x14ac:dyDescent="0.15">
      <c r="A30" s="10">
        <v>15</v>
      </c>
      <c r="B30" s="43" t="s">
        <v>66</v>
      </c>
      <c r="C30" s="44"/>
      <c r="D30" s="44"/>
      <c r="E30" s="44"/>
      <c r="F30" s="44"/>
      <c r="G30" s="44"/>
      <c r="H30" s="10">
        <v>2</v>
      </c>
      <c r="I30" s="11">
        <v>1.5</v>
      </c>
      <c r="J30" s="12">
        <v>500</v>
      </c>
      <c r="K30" s="13">
        <f t="shared" si="0"/>
        <v>1500</v>
      </c>
    </row>
    <row r="31" spans="1:11" ht="19" customHeight="1" x14ac:dyDescent="0.15">
      <c r="A31" s="10">
        <v>16</v>
      </c>
      <c r="B31" s="43" t="s">
        <v>104</v>
      </c>
      <c r="C31" s="44"/>
      <c r="D31" s="44"/>
      <c r="E31" s="44"/>
      <c r="F31" s="44"/>
      <c r="G31" s="44"/>
      <c r="H31" s="10">
        <v>2</v>
      </c>
      <c r="I31" s="11">
        <v>1.5</v>
      </c>
      <c r="J31" s="12">
        <v>1000</v>
      </c>
      <c r="K31" s="13">
        <f t="shared" ref="K31" si="4">SUM(J31*I31*H31)</f>
        <v>3000</v>
      </c>
    </row>
    <row r="32" spans="1:11" ht="19" customHeight="1" x14ac:dyDescent="0.15">
      <c r="A32" s="10">
        <v>17</v>
      </c>
      <c r="B32" s="39" t="s">
        <v>34</v>
      </c>
      <c r="C32" s="40"/>
      <c r="D32" s="40"/>
      <c r="E32" s="40"/>
      <c r="F32" s="40"/>
      <c r="G32" s="40"/>
      <c r="H32" s="11" t="s">
        <v>20</v>
      </c>
      <c r="I32" s="11">
        <v>1.5</v>
      </c>
      <c r="J32" s="12" t="s">
        <v>21</v>
      </c>
      <c r="K32" s="13" t="s">
        <v>21</v>
      </c>
    </row>
    <row r="33" spans="1:11" ht="19" customHeight="1" x14ac:dyDescent="0.15">
      <c r="A33" s="45" t="s">
        <v>22</v>
      </c>
      <c r="B33" s="42"/>
      <c r="C33" s="42"/>
      <c r="D33" s="42"/>
      <c r="E33" s="42"/>
      <c r="F33" s="42"/>
      <c r="G33" s="42"/>
      <c r="H33" s="42"/>
      <c r="I33" s="42"/>
      <c r="J33" s="42"/>
      <c r="K33" s="14">
        <f>SUM(K16:K32)</f>
        <v>251700</v>
      </c>
    </row>
    <row r="34" spans="1:11" ht="19" customHeight="1" x14ac:dyDescent="0.2">
      <c r="A34" s="41" t="s">
        <v>42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ht="19" customHeight="1" x14ac:dyDescent="0.15">
      <c r="A35" s="10">
        <v>1</v>
      </c>
      <c r="B35" s="39" t="s">
        <v>95</v>
      </c>
      <c r="C35" s="40"/>
      <c r="D35" s="40"/>
      <c r="E35" s="40"/>
      <c r="F35" s="40"/>
      <c r="G35" s="40"/>
      <c r="H35" s="11">
        <v>16</v>
      </c>
      <c r="I35" s="11">
        <v>1.5</v>
      </c>
      <c r="J35" s="12">
        <v>800</v>
      </c>
      <c r="K35" s="13">
        <f>H35*I35*J35</f>
        <v>19200</v>
      </c>
    </row>
    <row r="36" spans="1:11" ht="19" customHeight="1" x14ac:dyDescent="0.15">
      <c r="A36" s="10">
        <v>2</v>
      </c>
      <c r="B36" s="39" t="s">
        <v>96</v>
      </c>
      <c r="C36" s="40"/>
      <c r="D36" s="40"/>
      <c r="E36" s="40"/>
      <c r="F36" s="40"/>
      <c r="G36" s="40"/>
      <c r="H36" s="11">
        <v>6</v>
      </c>
      <c r="I36" s="11">
        <v>1.5</v>
      </c>
      <c r="J36" s="12">
        <v>800</v>
      </c>
      <c r="K36" s="13">
        <f t="shared" ref="K36:K52" si="5">H36*I36*J36</f>
        <v>7200</v>
      </c>
    </row>
    <row r="37" spans="1:11" ht="19" customHeight="1" x14ac:dyDescent="0.15">
      <c r="A37" s="10">
        <v>3</v>
      </c>
      <c r="B37" s="39" t="s">
        <v>97</v>
      </c>
      <c r="C37" s="40"/>
      <c r="D37" s="40"/>
      <c r="E37" s="40"/>
      <c r="F37" s="40"/>
      <c r="G37" s="40"/>
      <c r="H37" s="11">
        <v>6</v>
      </c>
      <c r="I37" s="11">
        <v>1.5</v>
      </c>
      <c r="J37" s="12">
        <v>600</v>
      </c>
      <c r="K37" s="13">
        <f>H37*I37*J37</f>
        <v>5400</v>
      </c>
    </row>
    <row r="38" spans="1:11" ht="19" customHeight="1" x14ac:dyDescent="0.15">
      <c r="A38" s="10">
        <v>4</v>
      </c>
      <c r="B38" s="39" t="s">
        <v>98</v>
      </c>
      <c r="C38" s="40"/>
      <c r="D38" s="40"/>
      <c r="E38" s="40"/>
      <c r="F38" s="40"/>
      <c r="G38" s="40"/>
      <c r="H38" s="11">
        <v>4</v>
      </c>
      <c r="I38" s="11">
        <v>1.5</v>
      </c>
      <c r="J38" s="12">
        <v>600</v>
      </c>
      <c r="K38" s="13">
        <f t="shared" si="5"/>
        <v>3600</v>
      </c>
    </row>
    <row r="39" spans="1:11" ht="19" customHeight="1" x14ac:dyDescent="0.15">
      <c r="A39" s="10">
        <v>6</v>
      </c>
      <c r="B39" s="39" t="s">
        <v>109</v>
      </c>
      <c r="C39" s="40"/>
      <c r="D39" s="40"/>
      <c r="E39" s="40"/>
      <c r="F39" s="40"/>
      <c r="G39" s="40"/>
      <c r="H39" s="11">
        <v>6</v>
      </c>
      <c r="I39" s="11">
        <v>1.5</v>
      </c>
      <c r="J39" s="12">
        <v>1000</v>
      </c>
      <c r="K39" s="13">
        <f t="shared" si="5"/>
        <v>9000</v>
      </c>
    </row>
    <row r="40" spans="1:11" ht="19" customHeight="1" x14ac:dyDescent="0.15">
      <c r="A40" s="10">
        <v>7</v>
      </c>
      <c r="B40" s="39" t="s">
        <v>99</v>
      </c>
      <c r="C40" s="40"/>
      <c r="D40" s="40"/>
      <c r="E40" s="40"/>
      <c r="F40" s="40"/>
      <c r="G40" s="40"/>
      <c r="H40" s="11">
        <v>1</v>
      </c>
      <c r="I40" s="11">
        <v>1.5</v>
      </c>
      <c r="J40" s="12">
        <v>8000</v>
      </c>
      <c r="K40" s="13">
        <f t="shared" si="5"/>
        <v>12000</v>
      </c>
    </row>
    <row r="41" spans="1:11" ht="19" customHeight="1" x14ac:dyDescent="0.15">
      <c r="A41" s="10">
        <v>8</v>
      </c>
      <c r="B41" s="39" t="s">
        <v>76</v>
      </c>
      <c r="C41" s="40"/>
      <c r="D41" s="40"/>
      <c r="E41" s="40"/>
      <c r="F41" s="40"/>
      <c r="G41" s="40"/>
      <c r="H41" s="11">
        <v>8</v>
      </c>
      <c r="I41" s="11">
        <v>1.5</v>
      </c>
      <c r="J41" s="12">
        <v>200</v>
      </c>
      <c r="K41" s="13">
        <f t="shared" si="5"/>
        <v>2400</v>
      </c>
    </row>
    <row r="42" spans="1:11" ht="19" customHeight="1" x14ac:dyDescent="0.15">
      <c r="A42" s="10">
        <v>9</v>
      </c>
      <c r="B42" s="39" t="s">
        <v>90</v>
      </c>
      <c r="C42" s="40"/>
      <c r="D42" s="40"/>
      <c r="E42" s="40"/>
      <c r="F42" s="40"/>
      <c r="G42" s="40"/>
      <c r="H42" s="11">
        <v>8</v>
      </c>
      <c r="I42" s="11">
        <v>1.5</v>
      </c>
      <c r="J42" s="12">
        <v>200</v>
      </c>
      <c r="K42" s="13">
        <f t="shared" ref="K42" si="6">H42*I42*J42</f>
        <v>2400</v>
      </c>
    </row>
    <row r="43" spans="1:11" ht="19" customHeight="1" x14ac:dyDescent="0.15">
      <c r="A43" s="10">
        <v>10</v>
      </c>
      <c r="B43" s="39" t="s">
        <v>91</v>
      </c>
      <c r="C43" s="40"/>
      <c r="D43" s="40"/>
      <c r="E43" s="40"/>
      <c r="F43" s="40"/>
      <c r="G43" s="40"/>
      <c r="H43" s="11">
        <v>4</v>
      </c>
      <c r="I43" s="11">
        <v>1.5</v>
      </c>
      <c r="J43" s="12">
        <v>200</v>
      </c>
      <c r="K43" s="13">
        <f t="shared" ref="K43" si="7">H43*I43*J43</f>
        <v>1200</v>
      </c>
    </row>
    <row r="44" spans="1:11" ht="19" customHeight="1" x14ac:dyDescent="0.15">
      <c r="A44" s="10">
        <v>11</v>
      </c>
      <c r="B44" s="39" t="s">
        <v>67</v>
      </c>
      <c r="C44" s="40"/>
      <c r="D44" s="40"/>
      <c r="E44" s="40"/>
      <c r="F44" s="40"/>
      <c r="G44" s="40"/>
      <c r="H44" s="11">
        <v>10</v>
      </c>
      <c r="I44" s="11">
        <v>1.5</v>
      </c>
      <c r="J44" s="12">
        <v>500</v>
      </c>
      <c r="K44" s="13">
        <f t="shared" ref="K44" si="8">H44*I44*J44</f>
        <v>7500</v>
      </c>
    </row>
    <row r="45" spans="1:11" ht="19" customHeight="1" x14ac:dyDescent="0.15">
      <c r="A45" s="10">
        <v>12</v>
      </c>
      <c r="B45" s="39" t="s">
        <v>43</v>
      </c>
      <c r="C45" s="40"/>
      <c r="D45" s="40"/>
      <c r="E45" s="40"/>
      <c r="F45" s="40"/>
      <c r="G45" s="40"/>
      <c r="H45" s="11">
        <v>6</v>
      </c>
      <c r="I45" s="11">
        <v>1.5</v>
      </c>
      <c r="J45" s="12">
        <v>700</v>
      </c>
      <c r="K45" s="13">
        <f t="shared" si="5"/>
        <v>6300</v>
      </c>
    </row>
    <row r="46" spans="1:11" ht="19" customHeight="1" x14ac:dyDescent="0.15">
      <c r="A46" s="10">
        <v>13</v>
      </c>
      <c r="B46" s="39" t="s">
        <v>63</v>
      </c>
      <c r="C46" s="40"/>
      <c r="D46" s="40"/>
      <c r="E46" s="40"/>
      <c r="F46" s="40"/>
      <c r="G46" s="40"/>
      <c r="H46" s="11">
        <v>6</v>
      </c>
      <c r="I46" s="11">
        <v>1.5</v>
      </c>
      <c r="J46" s="12">
        <v>100</v>
      </c>
      <c r="K46" s="13">
        <f t="shared" si="5"/>
        <v>900</v>
      </c>
    </row>
    <row r="47" spans="1:11" ht="19" customHeight="1" x14ac:dyDescent="0.15">
      <c r="A47" s="10">
        <v>14</v>
      </c>
      <c r="B47" s="39" t="s">
        <v>55</v>
      </c>
      <c r="C47" s="79"/>
      <c r="D47" s="79"/>
      <c r="E47" s="79"/>
      <c r="F47" s="79"/>
      <c r="G47" s="79"/>
      <c r="H47" s="11">
        <v>1</v>
      </c>
      <c r="I47" s="11">
        <v>1.5</v>
      </c>
      <c r="J47" s="12">
        <v>1200</v>
      </c>
      <c r="K47" s="13">
        <f t="shared" si="5"/>
        <v>1800</v>
      </c>
    </row>
    <row r="48" spans="1:11" ht="19" customHeight="1" x14ac:dyDescent="0.15">
      <c r="A48" s="10">
        <v>15</v>
      </c>
      <c r="B48" s="39" t="s">
        <v>56</v>
      </c>
      <c r="C48" s="79"/>
      <c r="D48" s="79"/>
      <c r="E48" s="79"/>
      <c r="F48" s="79"/>
      <c r="G48" s="79"/>
      <c r="H48" s="11">
        <v>8</v>
      </c>
      <c r="I48" s="11">
        <v>1.5</v>
      </c>
      <c r="J48" s="12">
        <v>200</v>
      </c>
      <c r="K48" s="13">
        <f t="shared" ref="K48" si="9">SUM(H48*J48*I48)</f>
        <v>2400</v>
      </c>
    </row>
    <row r="49" spans="1:11" ht="19" customHeight="1" x14ac:dyDescent="0.15">
      <c r="A49" s="10">
        <v>14</v>
      </c>
      <c r="B49" s="39" t="s">
        <v>112</v>
      </c>
      <c r="C49" s="79"/>
      <c r="D49" s="79"/>
      <c r="E49" s="79"/>
      <c r="F49" s="79"/>
      <c r="G49" s="79"/>
      <c r="H49" s="11">
        <v>1</v>
      </c>
      <c r="I49" s="11">
        <v>1.5</v>
      </c>
      <c r="J49" s="12">
        <v>2000</v>
      </c>
      <c r="K49" s="13">
        <f t="shared" ref="K49" si="10">H49*I49*J49</f>
        <v>3000</v>
      </c>
    </row>
    <row r="50" spans="1:11" ht="19" customHeight="1" x14ac:dyDescent="0.15">
      <c r="A50" s="10">
        <v>15</v>
      </c>
      <c r="B50" s="39" t="s">
        <v>113</v>
      </c>
      <c r="C50" s="79"/>
      <c r="D50" s="79"/>
      <c r="E50" s="79"/>
      <c r="F50" s="79"/>
      <c r="G50" s="79"/>
      <c r="H50" s="11">
        <v>4</v>
      </c>
      <c r="I50" s="11">
        <v>1.5</v>
      </c>
      <c r="J50" s="12">
        <v>500</v>
      </c>
      <c r="K50" s="13">
        <f t="shared" ref="K50" si="11">SUM(H50*J50*I50)</f>
        <v>3000</v>
      </c>
    </row>
    <row r="51" spans="1:11" ht="19" customHeight="1" x14ac:dyDescent="0.15">
      <c r="A51" s="10">
        <v>16</v>
      </c>
      <c r="B51" s="77" t="s">
        <v>57</v>
      </c>
      <c r="C51" s="52"/>
      <c r="D51" s="52"/>
      <c r="E51" s="52"/>
      <c r="F51" s="52"/>
      <c r="G51" s="78"/>
      <c r="H51" s="11">
        <v>1</v>
      </c>
      <c r="I51" s="11">
        <v>1.5</v>
      </c>
      <c r="J51" s="12">
        <v>500</v>
      </c>
      <c r="K51" s="13">
        <f t="shared" si="5"/>
        <v>750</v>
      </c>
    </row>
    <row r="52" spans="1:11" ht="19" customHeight="1" x14ac:dyDescent="0.15">
      <c r="A52" s="10">
        <v>17</v>
      </c>
      <c r="B52" s="77" t="s">
        <v>64</v>
      </c>
      <c r="C52" s="52"/>
      <c r="D52" s="52"/>
      <c r="E52" s="52"/>
      <c r="F52" s="52"/>
      <c r="G52" s="78"/>
      <c r="H52" s="11">
        <v>15</v>
      </c>
      <c r="I52" s="11">
        <v>1.5</v>
      </c>
      <c r="J52" s="12">
        <v>100</v>
      </c>
      <c r="K52" s="13">
        <f t="shared" si="5"/>
        <v>2250</v>
      </c>
    </row>
    <row r="53" spans="1:11" ht="19" customHeight="1" x14ac:dyDescent="0.15">
      <c r="A53" s="10">
        <v>18</v>
      </c>
      <c r="B53" s="43" t="s">
        <v>70</v>
      </c>
      <c r="C53" s="44"/>
      <c r="D53" s="44"/>
      <c r="E53" s="44"/>
      <c r="F53" s="44"/>
      <c r="G53" s="44"/>
      <c r="H53" s="10">
        <v>2</v>
      </c>
      <c r="I53" s="11">
        <v>1.5</v>
      </c>
      <c r="J53" s="12">
        <v>1000</v>
      </c>
      <c r="K53" s="13">
        <f t="shared" ref="K53" si="12">SUM(J53*I53*H53)</f>
        <v>3000</v>
      </c>
    </row>
    <row r="54" spans="1:11" ht="19" customHeight="1" x14ac:dyDescent="0.15">
      <c r="A54" s="10">
        <v>19</v>
      </c>
      <c r="B54" s="39" t="s">
        <v>44</v>
      </c>
      <c r="C54" s="40"/>
      <c r="D54" s="40"/>
      <c r="E54" s="40"/>
      <c r="F54" s="40"/>
      <c r="G54" s="40"/>
      <c r="H54" s="11" t="s">
        <v>20</v>
      </c>
      <c r="I54" s="11">
        <v>1.5</v>
      </c>
      <c r="J54" s="12" t="s">
        <v>45</v>
      </c>
      <c r="K54" s="12" t="s">
        <v>45</v>
      </c>
    </row>
    <row r="55" spans="1:11" ht="19" customHeight="1" x14ac:dyDescent="0.2">
      <c r="A55" s="27"/>
      <c r="B55" s="45" t="s">
        <v>22</v>
      </c>
      <c r="C55" s="46"/>
      <c r="D55" s="46"/>
      <c r="E55" s="46"/>
      <c r="F55" s="46"/>
      <c r="G55" s="46"/>
      <c r="H55" s="46"/>
      <c r="I55" s="46"/>
      <c r="J55" s="46"/>
      <c r="K55" s="14">
        <f>SUM(K35:K54)</f>
        <v>93300</v>
      </c>
    </row>
    <row r="56" spans="1:11" ht="19" customHeight="1" x14ac:dyDescent="0.2">
      <c r="A56" s="41" t="s">
        <v>46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9" customHeight="1" x14ac:dyDescent="0.15">
      <c r="A57" s="10">
        <v>1</v>
      </c>
      <c r="B57" s="39" t="s">
        <v>47</v>
      </c>
      <c r="C57" s="40"/>
      <c r="D57" s="40"/>
      <c r="E57" s="40"/>
      <c r="F57" s="40"/>
      <c r="G57" s="40"/>
      <c r="H57" s="11">
        <v>20</v>
      </c>
      <c r="I57" s="11">
        <v>1.5</v>
      </c>
      <c r="J57" s="12">
        <v>800</v>
      </c>
      <c r="K57" s="13">
        <f>H57*I57*J57</f>
        <v>24000</v>
      </c>
    </row>
    <row r="58" spans="1:11" ht="19" customHeight="1" x14ac:dyDescent="0.15">
      <c r="A58" s="10">
        <v>2</v>
      </c>
      <c r="B58" s="39" t="s">
        <v>80</v>
      </c>
      <c r="C58" s="40"/>
      <c r="D58" s="40"/>
      <c r="E58" s="40"/>
      <c r="F58" s="40"/>
      <c r="G58" s="40"/>
      <c r="H58" s="11">
        <v>32</v>
      </c>
      <c r="I58" s="11">
        <v>1.5</v>
      </c>
      <c r="J58" s="12">
        <v>600</v>
      </c>
      <c r="K58" s="13">
        <f t="shared" ref="K58:K60" si="13">H58*I58*J58</f>
        <v>28800</v>
      </c>
    </row>
    <row r="59" spans="1:11" ht="19" customHeight="1" x14ac:dyDescent="0.15">
      <c r="A59" s="10">
        <v>3</v>
      </c>
      <c r="B59" s="39" t="s">
        <v>81</v>
      </c>
      <c r="C59" s="40"/>
      <c r="D59" s="40"/>
      <c r="E59" s="40"/>
      <c r="F59" s="40"/>
      <c r="G59" s="40"/>
      <c r="H59" s="11">
        <v>12</v>
      </c>
      <c r="I59" s="11">
        <v>1.5</v>
      </c>
      <c r="J59" s="12">
        <v>200</v>
      </c>
      <c r="K59" s="13">
        <f t="shared" ref="K59" si="14">H59*I59*J59</f>
        <v>3600</v>
      </c>
    </row>
    <row r="60" spans="1:11" ht="19" customHeight="1" x14ac:dyDescent="0.15">
      <c r="A60" s="10">
        <v>4</v>
      </c>
      <c r="B60" s="39" t="s">
        <v>48</v>
      </c>
      <c r="C60" s="40"/>
      <c r="D60" s="40"/>
      <c r="E60" s="40"/>
      <c r="F60" s="40"/>
      <c r="G60" s="40"/>
      <c r="H60" s="11">
        <v>30</v>
      </c>
      <c r="I60" s="11">
        <v>1.5</v>
      </c>
      <c r="J60" s="12">
        <v>500</v>
      </c>
      <c r="K60" s="13">
        <f t="shared" si="13"/>
        <v>22500</v>
      </c>
    </row>
    <row r="61" spans="1:11" ht="19" customHeight="1" x14ac:dyDescent="0.15">
      <c r="A61" s="10">
        <v>5</v>
      </c>
      <c r="B61" s="39" t="s">
        <v>107</v>
      </c>
      <c r="C61" s="40"/>
      <c r="D61" s="40"/>
      <c r="E61" s="40"/>
      <c r="F61" s="40"/>
      <c r="G61" s="40"/>
      <c r="H61" s="11">
        <v>1</v>
      </c>
      <c r="I61" s="11">
        <v>1.5</v>
      </c>
      <c r="J61" s="12">
        <v>6000</v>
      </c>
      <c r="K61" s="13">
        <f t="shared" ref="K61:K67" si="15">H61*I61*J61</f>
        <v>9000</v>
      </c>
    </row>
    <row r="62" spans="1:11" ht="19" customHeight="1" x14ac:dyDescent="0.15">
      <c r="A62" s="10">
        <v>6</v>
      </c>
      <c r="B62" s="39" t="s">
        <v>108</v>
      </c>
      <c r="C62" s="40"/>
      <c r="D62" s="40"/>
      <c r="E62" s="40"/>
      <c r="F62" s="40"/>
      <c r="G62" s="40"/>
      <c r="H62" s="11">
        <v>1</v>
      </c>
      <c r="I62" s="11">
        <v>1.5</v>
      </c>
      <c r="J62" s="12">
        <v>2000</v>
      </c>
      <c r="K62" s="13">
        <f t="shared" ref="K62" si="16">H62*I62*J62</f>
        <v>3000</v>
      </c>
    </row>
    <row r="63" spans="1:11" ht="19" customHeight="1" x14ac:dyDescent="0.15">
      <c r="A63" s="10">
        <v>7</v>
      </c>
      <c r="B63" s="39" t="s">
        <v>94</v>
      </c>
      <c r="C63" s="40"/>
      <c r="D63" s="40"/>
      <c r="E63" s="40"/>
      <c r="F63" s="40"/>
      <c r="G63" s="40"/>
      <c r="H63" s="11">
        <v>120</v>
      </c>
      <c r="I63" s="11">
        <v>1.5</v>
      </c>
      <c r="J63" s="12">
        <v>100</v>
      </c>
      <c r="K63" s="13">
        <f t="shared" si="15"/>
        <v>18000</v>
      </c>
    </row>
    <row r="64" spans="1:11" ht="19" customHeight="1" x14ac:dyDescent="0.15">
      <c r="A64" s="10">
        <v>8</v>
      </c>
      <c r="B64" s="39" t="s">
        <v>50</v>
      </c>
      <c r="C64" s="40"/>
      <c r="D64" s="40"/>
      <c r="E64" s="40"/>
      <c r="F64" s="40"/>
      <c r="G64" s="40"/>
      <c r="H64" s="11">
        <v>6</v>
      </c>
      <c r="I64" s="11">
        <v>1.5</v>
      </c>
      <c r="J64" s="12">
        <v>200</v>
      </c>
      <c r="K64" s="13">
        <f t="shared" si="15"/>
        <v>1800</v>
      </c>
    </row>
    <row r="65" spans="1:11" ht="19" customHeight="1" x14ac:dyDescent="0.15">
      <c r="A65" s="10">
        <v>9</v>
      </c>
      <c r="B65" s="39" t="s">
        <v>51</v>
      </c>
      <c r="C65" s="40"/>
      <c r="D65" s="40"/>
      <c r="E65" s="40"/>
      <c r="F65" s="40"/>
      <c r="G65" s="40"/>
      <c r="H65" s="11">
        <v>3</v>
      </c>
      <c r="I65" s="11">
        <v>1.5</v>
      </c>
      <c r="J65" s="12">
        <v>1000</v>
      </c>
      <c r="K65" s="13">
        <f t="shared" si="15"/>
        <v>4500</v>
      </c>
    </row>
    <row r="66" spans="1:11" ht="19" customHeight="1" x14ac:dyDescent="0.15">
      <c r="A66" s="10">
        <v>10</v>
      </c>
      <c r="B66" s="39" t="s">
        <v>52</v>
      </c>
      <c r="C66" s="40"/>
      <c r="D66" s="40"/>
      <c r="E66" s="40"/>
      <c r="F66" s="40"/>
      <c r="G66" s="40"/>
      <c r="H66" s="11">
        <v>6</v>
      </c>
      <c r="I66" s="11">
        <v>1.5</v>
      </c>
      <c r="J66" s="12">
        <v>500</v>
      </c>
      <c r="K66" s="13">
        <f t="shared" si="15"/>
        <v>4500</v>
      </c>
    </row>
    <row r="67" spans="1:11" ht="19" customHeight="1" x14ac:dyDescent="0.15">
      <c r="A67" s="10">
        <v>11</v>
      </c>
      <c r="B67" s="39" t="s">
        <v>69</v>
      </c>
      <c r="C67" s="40"/>
      <c r="D67" s="40"/>
      <c r="E67" s="40"/>
      <c r="F67" s="40"/>
      <c r="G67" s="40"/>
      <c r="H67" s="11">
        <v>2</v>
      </c>
      <c r="I67" s="11">
        <v>1.5</v>
      </c>
      <c r="J67" s="12">
        <v>1000</v>
      </c>
      <c r="K67" s="13">
        <f t="shared" si="15"/>
        <v>3000</v>
      </c>
    </row>
    <row r="68" spans="1:11" ht="19" customHeight="1" x14ac:dyDescent="0.15">
      <c r="A68" s="10">
        <v>12</v>
      </c>
      <c r="B68" s="48" t="s">
        <v>54</v>
      </c>
      <c r="C68" s="49"/>
      <c r="D68" s="49"/>
      <c r="E68" s="49"/>
      <c r="F68" s="49"/>
      <c r="G68" s="49"/>
      <c r="H68" s="28" t="s">
        <v>20</v>
      </c>
      <c r="I68" s="11">
        <v>1.5</v>
      </c>
      <c r="J68" s="29" t="s">
        <v>21</v>
      </c>
      <c r="K68" s="29" t="s">
        <v>21</v>
      </c>
    </row>
    <row r="69" spans="1:11" ht="19" customHeight="1" x14ac:dyDescent="0.15">
      <c r="A69" s="10"/>
      <c r="B69" s="50" t="s">
        <v>22</v>
      </c>
      <c r="C69" s="51"/>
      <c r="D69" s="51"/>
      <c r="E69" s="51"/>
      <c r="F69" s="51"/>
      <c r="G69" s="51"/>
      <c r="H69" s="51"/>
      <c r="I69" s="51"/>
      <c r="J69" s="51"/>
      <c r="K69" s="31">
        <f>SUM(K57:K68)</f>
        <v>122700</v>
      </c>
    </row>
    <row r="70" spans="1:11" ht="19" customHeight="1" x14ac:dyDescent="0.2">
      <c r="A70" s="64" t="s">
        <v>92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</row>
    <row r="71" spans="1:11" ht="19" customHeight="1" x14ac:dyDescent="0.2">
      <c r="A71" s="47" t="s">
        <v>23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9" customHeight="1" x14ac:dyDescent="0.15">
      <c r="A72" s="10">
        <v>1</v>
      </c>
      <c r="B72" s="39" t="s">
        <v>116</v>
      </c>
      <c r="C72" s="40"/>
      <c r="D72" s="40"/>
      <c r="E72" s="40"/>
      <c r="F72" s="40"/>
      <c r="G72" s="40"/>
      <c r="H72" s="11">
        <v>3</v>
      </c>
      <c r="I72" s="11">
        <v>1.5</v>
      </c>
      <c r="J72" s="12">
        <v>1200</v>
      </c>
      <c r="K72" s="13">
        <f>H72*I72*J72</f>
        <v>5400</v>
      </c>
    </row>
    <row r="73" spans="1:11" ht="19" customHeight="1" x14ac:dyDescent="0.15">
      <c r="A73" s="10">
        <v>2</v>
      </c>
      <c r="B73" s="39" t="s">
        <v>86</v>
      </c>
      <c r="C73" s="40"/>
      <c r="D73" s="40"/>
      <c r="E73" s="40"/>
      <c r="F73" s="40"/>
      <c r="G73" s="40"/>
      <c r="H73" s="11">
        <v>1</v>
      </c>
      <c r="I73" s="11">
        <v>1.5</v>
      </c>
      <c r="J73" s="12">
        <v>2000</v>
      </c>
      <c r="K73" s="13">
        <f t="shared" ref="K73" si="17">H73*I73*J73</f>
        <v>3000</v>
      </c>
    </row>
    <row r="74" spans="1:11" ht="19" customHeight="1" x14ac:dyDescent="0.15">
      <c r="A74" s="10">
        <v>3</v>
      </c>
      <c r="B74" s="39" t="s">
        <v>114</v>
      </c>
      <c r="C74" s="40"/>
      <c r="D74" s="40"/>
      <c r="E74" s="40"/>
      <c r="F74" s="40"/>
      <c r="G74" s="40"/>
      <c r="H74" s="11">
        <v>2</v>
      </c>
      <c r="I74" s="11">
        <v>1.5</v>
      </c>
      <c r="J74" s="12">
        <v>3000</v>
      </c>
      <c r="K74" s="13">
        <f>H74*I74*J74</f>
        <v>9000</v>
      </c>
    </row>
    <row r="75" spans="1:11" ht="19" customHeight="1" x14ac:dyDescent="0.15">
      <c r="A75" s="10">
        <v>4</v>
      </c>
      <c r="B75" s="39" t="s">
        <v>115</v>
      </c>
      <c r="C75" s="40"/>
      <c r="D75" s="40"/>
      <c r="E75" s="40"/>
      <c r="F75" s="40"/>
      <c r="G75" s="40"/>
      <c r="H75" s="11">
        <v>7</v>
      </c>
      <c r="I75" s="11">
        <v>1.5</v>
      </c>
      <c r="J75" s="12">
        <v>2000</v>
      </c>
      <c r="K75" s="13">
        <f>H75*I75*J75</f>
        <v>21000</v>
      </c>
    </row>
    <row r="76" spans="1:11" ht="19" customHeight="1" x14ac:dyDescent="0.15">
      <c r="A76" s="10">
        <v>5</v>
      </c>
      <c r="B76" s="39" t="s">
        <v>82</v>
      </c>
      <c r="C76" s="40"/>
      <c r="D76" s="40"/>
      <c r="E76" s="40"/>
      <c r="F76" s="40"/>
      <c r="G76" s="40"/>
      <c r="H76" s="11">
        <v>1</v>
      </c>
      <c r="I76" s="11">
        <v>1.5</v>
      </c>
      <c r="J76" s="12">
        <v>500</v>
      </c>
      <c r="K76" s="13">
        <f t="shared" ref="K76:K77" si="18">H76*I76*J76</f>
        <v>750</v>
      </c>
    </row>
    <row r="77" spans="1:11" ht="19" customHeight="1" x14ac:dyDescent="0.15">
      <c r="A77" s="10">
        <v>6</v>
      </c>
      <c r="B77" s="39" t="s">
        <v>53</v>
      </c>
      <c r="C77" s="40"/>
      <c r="D77" s="40"/>
      <c r="E77" s="40"/>
      <c r="F77" s="40"/>
      <c r="G77" s="40"/>
      <c r="H77" s="11">
        <v>1</v>
      </c>
      <c r="I77" s="11">
        <v>1.5</v>
      </c>
      <c r="J77" s="12">
        <v>700</v>
      </c>
      <c r="K77" s="13">
        <f t="shared" si="18"/>
        <v>1050</v>
      </c>
    </row>
    <row r="78" spans="1:11" ht="19" customHeight="1" x14ac:dyDescent="0.15">
      <c r="A78" s="10">
        <v>7</v>
      </c>
      <c r="B78" s="39" t="s">
        <v>34</v>
      </c>
      <c r="C78" s="40"/>
      <c r="D78" s="40"/>
      <c r="E78" s="40"/>
      <c r="F78" s="40"/>
      <c r="G78" s="40"/>
      <c r="H78" s="11" t="s">
        <v>20</v>
      </c>
      <c r="I78" s="11">
        <v>1.5</v>
      </c>
      <c r="J78" s="12" t="s">
        <v>21</v>
      </c>
      <c r="K78" s="13" t="s">
        <v>21</v>
      </c>
    </row>
    <row r="79" spans="1:11" ht="19" customHeight="1" x14ac:dyDescent="0.15">
      <c r="A79" s="45" t="s">
        <v>22</v>
      </c>
      <c r="B79" s="42"/>
      <c r="C79" s="42"/>
      <c r="D79" s="42"/>
      <c r="E79" s="42"/>
      <c r="F79" s="42"/>
      <c r="G79" s="42"/>
      <c r="H79" s="42"/>
      <c r="I79" s="42"/>
      <c r="J79" s="42"/>
      <c r="K79" s="14">
        <f>SUM(K72:K78)</f>
        <v>40200</v>
      </c>
    </row>
    <row r="80" spans="1:11" ht="19" customHeight="1" x14ac:dyDescent="0.2">
      <c r="A80" s="41" t="s">
        <v>42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9" customHeight="1" x14ac:dyDescent="0.15">
      <c r="A81" s="10">
        <v>1</v>
      </c>
      <c r="B81" s="39" t="s">
        <v>97</v>
      </c>
      <c r="C81" s="40"/>
      <c r="D81" s="40"/>
      <c r="E81" s="40"/>
      <c r="F81" s="40"/>
      <c r="G81" s="40"/>
      <c r="H81" s="11">
        <v>6</v>
      </c>
      <c r="I81" s="11">
        <v>1.5</v>
      </c>
      <c r="J81" s="12">
        <v>600</v>
      </c>
      <c r="K81" s="13">
        <f>H81*I81*J81</f>
        <v>5400</v>
      </c>
    </row>
    <row r="82" spans="1:11" ht="19" customHeight="1" x14ac:dyDescent="0.15">
      <c r="A82" s="10">
        <v>2</v>
      </c>
      <c r="B82" s="39" t="s">
        <v>109</v>
      </c>
      <c r="C82" s="40"/>
      <c r="D82" s="40"/>
      <c r="E82" s="40"/>
      <c r="F82" s="40"/>
      <c r="G82" s="40"/>
      <c r="H82" s="11">
        <v>2</v>
      </c>
      <c r="I82" s="11">
        <v>1.5</v>
      </c>
      <c r="J82" s="12">
        <v>1000</v>
      </c>
      <c r="K82" s="13">
        <f t="shared" ref="K82" si="19">H82*I82*J82</f>
        <v>3000</v>
      </c>
    </row>
    <row r="83" spans="1:11" ht="19" customHeight="1" x14ac:dyDescent="0.15">
      <c r="A83" s="10">
        <v>3</v>
      </c>
      <c r="B83" s="39" t="s">
        <v>83</v>
      </c>
      <c r="C83" s="40"/>
      <c r="D83" s="40"/>
      <c r="E83" s="40"/>
      <c r="F83" s="40"/>
      <c r="G83" s="40"/>
      <c r="H83" s="11">
        <v>1</v>
      </c>
      <c r="I83" s="11">
        <v>1.5</v>
      </c>
      <c r="J83" s="12">
        <v>3000</v>
      </c>
      <c r="K83" s="13">
        <f t="shared" ref="K83:K89" si="20">H83*I83*J83</f>
        <v>4500</v>
      </c>
    </row>
    <row r="84" spans="1:11" ht="19" customHeight="1" x14ac:dyDescent="0.15">
      <c r="A84" s="10">
        <v>4</v>
      </c>
      <c r="B84" s="39" t="s">
        <v>71</v>
      </c>
      <c r="C84" s="40"/>
      <c r="D84" s="40"/>
      <c r="E84" s="40"/>
      <c r="F84" s="40"/>
      <c r="G84" s="40"/>
      <c r="H84" s="11">
        <v>2</v>
      </c>
      <c r="I84" s="11">
        <v>1.5</v>
      </c>
      <c r="J84" s="12">
        <v>200</v>
      </c>
      <c r="K84" s="13">
        <f t="shared" si="20"/>
        <v>600</v>
      </c>
    </row>
    <row r="85" spans="1:11" ht="19" customHeight="1" x14ac:dyDescent="0.15">
      <c r="A85" s="10">
        <v>5</v>
      </c>
      <c r="B85" s="39" t="s">
        <v>72</v>
      </c>
      <c r="C85" s="40"/>
      <c r="D85" s="40"/>
      <c r="E85" s="40"/>
      <c r="F85" s="40"/>
      <c r="G85" s="40"/>
      <c r="H85" s="11">
        <v>1</v>
      </c>
      <c r="I85" s="11">
        <v>1.5</v>
      </c>
      <c r="J85" s="12">
        <v>500</v>
      </c>
      <c r="K85" s="13">
        <f t="shared" si="20"/>
        <v>750</v>
      </c>
    </row>
    <row r="86" spans="1:11" ht="19" customHeight="1" x14ac:dyDescent="0.15">
      <c r="A86" s="10">
        <v>6</v>
      </c>
      <c r="B86" s="39" t="s">
        <v>73</v>
      </c>
      <c r="C86" s="40"/>
      <c r="D86" s="40"/>
      <c r="E86" s="40"/>
      <c r="F86" s="40"/>
      <c r="G86" s="40"/>
      <c r="H86" s="11">
        <v>1</v>
      </c>
      <c r="I86" s="11">
        <v>1.5</v>
      </c>
      <c r="J86" s="12">
        <v>700</v>
      </c>
      <c r="K86" s="13">
        <f t="shared" si="20"/>
        <v>1050</v>
      </c>
    </row>
    <row r="87" spans="1:11" ht="19" customHeight="1" x14ac:dyDescent="0.15">
      <c r="A87" s="10">
        <v>7</v>
      </c>
      <c r="B87" s="39" t="s">
        <v>74</v>
      </c>
      <c r="C87" s="40"/>
      <c r="D87" s="40"/>
      <c r="E87" s="40"/>
      <c r="F87" s="40"/>
      <c r="G87" s="40"/>
      <c r="H87" s="11">
        <v>2</v>
      </c>
      <c r="I87" s="11">
        <v>1.5</v>
      </c>
      <c r="J87" s="12">
        <v>100</v>
      </c>
      <c r="K87" s="13">
        <f t="shared" si="20"/>
        <v>300</v>
      </c>
    </row>
    <row r="88" spans="1:11" ht="19" customHeight="1" x14ac:dyDescent="0.15">
      <c r="A88" s="10">
        <v>8</v>
      </c>
      <c r="B88" s="39" t="s">
        <v>75</v>
      </c>
      <c r="C88" s="40"/>
      <c r="D88" s="40"/>
      <c r="E88" s="40"/>
      <c r="F88" s="40"/>
      <c r="G88" s="40"/>
      <c r="H88" s="11">
        <v>1</v>
      </c>
      <c r="I88" s="11">
        <v>1.5</v>
      </c>
      <c r="J88" s="12">
        <v>500</v>
      </c>
      <c r="K88" s="13">
        <f t="shared" si="20"/>
        <v>750</v>
      </c>
    </row>
    <row r="89" spans="1:11" ht="19" customHeight="1" x14ac:dyDescent="0.15">
      <c r="A89" s="10">
        <v>9</v>
      </c>
      <c r="B89" s="39" t="s">
        <v>53</v>
      </c>
      <c r="C89" s="40"/>
      <c r="D89" s="40"/>
      <c r="E89" s="40"/>
      <c r="F89" s="40"/>
      <c r="G89" s="40"/>
      <c r="H89" s="11">
        <v>1</v>
      </c>
      <c r="I89" s="11">
        <v>1.5</v>
      </c>
      <c r="J89" s="12">
        <v>700</v>
      </c>
      <c r="K89" s="13">
        <f t="shared" si="20"/>
        <v>1050</v>
      </c>
    </row>
    <row r="90" spans="1:11" ht="19" customHeight="1" x14ac:dyDescent="0.15">
      <c r="A90" s="10">
        <v>10</v>
      </c>
      <c r="B90" s="39" t="s">
        <v>44</v>
      </c>
      <c r="C90" s="40"/>
      <c r="D90" s="40"/>
      <c r="E90" s="40"/>
      <c r="F90" s="40"/>
      <c r="G90" s="40"/>
      <c r="H90" s="11" t="s">
        <v>20</v>
      </c>
      <c r="I90" s="11">
        <v>1.5</v>
      </c>
      <c r="J90" s="12" t="s">
        <v>84</v>
      </c>
      <c r="K90" s="12" t="s">
        <v>84</v>
      </c>
    </row>
    <row r="91" spans="1:11" ht="19" customHeight="1" x14ac:dyDescent="0.2">
      <c r="A91" s="27"/>
      <c r="B91" s="45" t="s">
        <v>22</v>
      </c>
      <c r="C91" s="46"/>
      <c r="D91" s="46"/>
      <c r="E91" s="46"/>
      <c r="F91" s="46"/>
      <c r="G91" s="46"/>
      <c r="H91" s="46"/>
      <c r="I91" s="46"/>
      <c r="J91" s="46"/>
      <c r="K91" s="14">
        <f>SUM(K81:K90)</f>
        <v>17400</v>
      </c>
    </row>
    <row r="92" spans="1:11" ht="19" customHeight="1" x14ac:dyDescent="0.2">
      <c r="A92" s="41" t="s">
        <v>46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9" customHeight="1" x14ac:dyDescent="0.15">
      <c r="A93" s="10">
        <v>1</v>
      </c>
      <c r="B93" s="39" t="s">
        <v>47</v>
      </c>
      <c r="C93" s="40"/>
      <c r="D93" s="40"/>
      <c r="E93" s="40"/>
      <c r="F93" s="40"/>
      <c r="G93" s="40"/>
      <c r="H93" s="11">
        <v>12</v>
      </c>
      <c r="I93" s="11">
        <v>1.5</v>
      </c>
      <c r="J93" s="12">
        <v>800</v>
      </c>
      <c r="K93" s="13">
        <f>H93*I93*J93</f>
        <v>14400</v>
      </c>
    </row>
    <row r="94" spans="1:11" ht="19" customHeight="1" x14ac:dyDescent="0.15">
      <c r="A94" s="10">
        <v>2</v>
      </c>
      <c r="B94" s="39" t="s">
        <v>49</v>
      </c>
      <c r="C94" s="40"/>
      <c r="D94" s="40"/>
      <c r="E94" s="40"/>
      <c r="F94" s="40"/>
      <c r="G94" s="40"/>
      <c r="H94" s="11">
        <v>32</v>
      </c>
      <c r="I94" s="11">
        <v>1.5</v>
      </c>
      <c r="J94" s="12">
        <v>200</v>
      </c>
      <c r="K94" s="13">
        <f t="shared" ref="K94:K99" si="21">H94*I94*J94</f>
        <v>9600</v>
      </c>
    </row>
    <row r="95" spans="1:11" ht="19" customHeight="1" x14ac:dyDescent="0.15">
      <c r="A95" s="10">
        <v>3</v>
      </c>
      <c r="B95" s="39" t="s">
        <v>85</v>
      </c>
      <c r="C95" s="40"/>
      <c r="D95" s="40"/>
      <c r="E95" s="40"/>
      <c r="F95" s="40"/>
      <c r="G95" s="40"/>
      <c r="H95" s="11">
        <v>16</v>
      </c>
      <c r="I95" s="11">
        <v>1.5</v>
      </c>
      <c r="J95" s="12">
        <v>500</v>
      </c>
      <c r="K95" s="13">
        <f t="shared" si="21"/>
        <v>12000</v>
      </c>
    </row>
    <row r="96" spans="1:11" ht="19" customHeight="1" x14ac:dyDescent="0.15">
      <c r="A96" s="10">
        <v>4</v>
      </c>
      <c r="B96" s="39" t="s">
        <v>59</v>
      </c>
      <c r="C96" s="40"/>
      <c r="D96" s="40"/>
      <c r="E96" s="40"/>
      <c r="F96" s="40"/>
      <c r="G96" s="40"/>
      <c r="H96" s="11">
        <v>1</v>
      </c>
      <c r="I96" s="11">
        <v>1.5</v>
      </c>
      <c r="J96" s="12">
        <v>2000</v>
      </c>
      <c r="K96" s="13">
        <f t="shared" si="21"/>
        <v>3000</v>
      </c>
    </row>
    <row r="97" spans="1:11" ht="19" customHeight="1" x14ac:dyDescent="0.15">
      <c r="A97" s="10">
        <v>5</v>
      </c>
      <c r="B97" s="39" t="s">
        <v>68</v>
      </c>
      <c r="C97" s="40"/>
      <c r="D97" s="40"/>
      <c r="E97" s="40"/>
      <c r="F97" s="40"/>
      <c r="G97" s="40"/>
      <c r="H97" s="11">
        <v>60</v>
      </c>
      <c r="I97" s="11">
        <v>1.5</v>
      </c>
      <c r="J97" s="12">
        <v>100</v>
      </c>
      <c r="K97" s="13">
        <f t="shared" si="21"/>
        <v>9000</v>
      </c>
    </row>
    <row r="98" spans="1:11" ht="19" customHeight="1" x14ac:dyDescent="0.15">
      <c r="A98" s="10">
        <v>6</v>
      </c>
      <c r="B98" s="39" t="s">
        <v>50</v>
      </c>
      <c r="C98" s="40"/>
      <c r="D98" s="40"/>
      <c r="E98" s="40"/>
      <c r="F98" s="40"/>
      <c r="G98" s="40"/>
      <c r="H98" s="11">
        <v>4</v>
      </c>
      <c r="I98" s="11">
        <v>1.5</v>
      </c>
      <c r="J98" s="12">
        <v>200</v>
      </c>
      <c r="K98" s="13">
        <f t="shared" si="21"/>
        <v>1200</v>
      </c>
    </row>
    <row r="99" spans="1:11" ht="19" customHeight="1" x14ac:dyDescent="0.15">
      <c r="A99" s="10">
        <v>7</v>
      </c>
      <c r="B99" s="39" t="s">
        <v>53</v>
      </c>
      <c r="C99" s="40"/>
      <c r="D99" s="40"/>
      <c r="E99" s="40"/>
      <c r="F99" s="40"/>
      <c r="G99" s="40"/>
      <c r="H99" s="11">
        <v>1</v>
      </c>
      <c r="I99" s="11">
        <v>1.5</v>
      </c>
      <c r="J99" s="12">
        <v>700</v>
      </c>
      <c r="K99" s="13">
        <f t="shared" si="21"/>
        <v>1050</v>
      </c>
    </row>
    <row r="100" spans="1:11" ht="19" customHeight="1" x14ac:dyDescent="0.15">
      <c r="A100" s="10">
        <v>8</v>
      </c>
      <c r="B100" s="48" t="s">
        <v>54</v>
      </c>
      <c r="C100" s="49"/>
      <c r="D100" s="49"/>
      <c r="E100" s="49"/>
      <c r="F100" s="49"/>
      <c r="G100" s="49"/>
      <c r="H100" s="28" t="s">
        <v>20</v>
      </c>
      <c r="I100" s="11">
        <v>1.5</v>
      </c>
      <c r="J100" s="29" t="s">
        <v>21</v>
      </c>
      <c r="K100" s="29" t="s">
        <v>21</v>
      </c>
    </row>
    <row r="101" spans="1:11" ht="19" customHeight="1" x14ac:dyDescent="0.2">
      <c r="A101" s="30"/>
      <c r="B101" s="50" t="s">
        <v>22</v>
      </c>
      <c r="C101" s="51"/>
      <c r="D101" s="51"/>
      <c r="E101" s="51"/>
      <c r="F101" s="51"/>
      <c r="G101" s="51"/>
      <c r="H101" s="51"/>
      <c r="I101" s="51"/>
      <c r="J101" s="51"/>
      <c r="K101" s="31">
        <f>SUM(K93:K100)</f>
        <v>50250</v>
      </c>
    </row>
    <row r="102" spans="1:11" ht="19" customHeight="1" x14ac:dyDescent="0.2">
      <c r="A102" s="64" t="s">
        <v>93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</row>
    <row r="103" spans="1:11" ht="19" customHeight="1" x14ac:dyDescent="0.2">
      <c r="A103" s="41" t="s">
        <v>42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9" customHeight="1" x14ac:dyDescent="0.15">
      <c r="A104" s="10">
        <v>1</v>
      </c>
      <c r="B104" s="39" t="s">
        <v>97</v>
      </c>
      <c r="C104" s="40"/>
      <c r="D104" s="40"/>
      <c r="E104" s="40"/>
      <c r="F104" s="40"/>
      <c r="G104" s="40"/>
      <c r="H104" s="11">
        <v>4</v>
      </c>
      <c r="I104" s="11">
        <v>1.5</v>
      </c>
      <c r="J104" s="12">
        <v>600</v>
      </c>
      <c r="K104" s="13">
        <f>H104*I104*J104</f>
        <v>3600</v>
      </c>
    </row>
    <row r="105" spans="1:11" ht="19" customHeight="1" x14ac:dyDescent="0.15">
      <c r="A105" s="10">
        <v>2</v>
      </c>
      <c r="B105" s="39" t="s">
        <v>109</v>
      </c>
      <c r="C105" s="40"/>
      <c r="D105" s="40"/>
      <c r="E105" s="40"/>
      <c r="F105" s="40"/>
      <c r="G105" s="40"/>
      <c r="H105" s="11">
        <v>1</v>
      </c>
      <c r="I105" s="11">
        <v>1.5</v>
      </c>
      <c r="J105" s="12">
        <v>1000</v>
      </c>
      <c r="K105" s="13">
        <f t="shared" ref="K105" si="22">H105*I105*J105</f>
        <v>1500</v>
      </c>
    </row>
    <row r="106" spans="1:11" ht="19" customHeight="1" x14ac:dyDescent="0.15">
      <c r="A106" s="10">
        <v>3</v>
      </c>
      <c r="B106" s="39" t="s">
        <v>83</v>
      </c>
      <c r="C106" s="40"/>
      <c r="D106" s="40"/>
      <c r="E106" s="40"/>
      <c r="F106" s="40"/>
      <c r="G106" s="40"/>
      <c r="H106" s="11">
        <v>1</v>
      </c>
      <c r="I106" s="11">
        <v>1.5</v>
      </c>
      <c r="J106" s="12">
        <v>3000</v>
      </c>
      <c r="K106" s="13">
        <f t="shared" ref="K106:K108" si="23">H106*I106*J106</f>
        <v>4500</v>
      </c>
    </row>
    <row r="107" spans="1:11" ht="19" customHeight="1" x14ac:dyDescent="0.15">
      <c r="A107" s="10">
        <v>4</v>
      </c>
      <c r="B107" s="39" t="s">
        <v>75</v>
      </c>
      <c r="C107" s="40"/>
      <c r="D107" s="40"/>
      <c r="E107" s="40"/>
      <c r="F107" s="40"/>
      <c r="G107" s="40"/>
      <c r="H107" s="11">
        <v>1</v>
      </c>
      <c r="I107" s="11">
        <v>1.5</v>
      </c>
      <c r="J107" s="12">
        <v>500</v>
      </c>
      <c r="K107" s="13">
        <f t="shared" si="23"/>
        <v>750</v>
      </c>
    </row>
    <row r="108" spans="1:11" ht="19" customHeight="1" x14ac:dyDescent="0.15">
      <c r="A108" s="10">
        <v>5</v>
      </c>
      <c r="B108" s="39" t="s">
        <v>53</v>
      </c>
      <c r="C108" s="40"/>
      <c r="D108" s="40"/>
      <c r="E108" s="40"/>
      <c r="F108" s="40"/>
      <c r="G108" s="40"/>
      <c r="H108" s="11">
        <v>1</v>
      </c>
      <c r="I108" s="11">
        <v>1.5</v>
      </c>
      <c r="J108" s="12">
        <v>700</v>
      </c>
      <c r="K108" s="13">
        <f t="shared" si="23"/>
        <v>1050</v>
      </c>
    </row>
    <row r="109" spans="1:11" ht="19" customHeight="1" x14ac:dyDescent="0.15">
      <c r="A109" s="10">
        <v>6</v>
      </c>
      <c r="B109" s="39" t="s">
        <v>44</v>
      </c>
      <c r="C109" s="40"/>
      <c r="D109" s="40"/>
      <c r="E109" s="40"/>
      <c r="F109" s="40"/>
      <c r="G109" s="40"/>
      <c r="H109" s="11" t="s">
        <v>20</v>
      </c>
      <c r="I109" s="11">
        <v>1.5</v>
      </c>
      <c r="J109" s="12" t="s">
        <v>45</v>
      </c>
      <c r="K109" s="12" t="s">
        <v>45</v>
      </c>
    </row>
    <row r="110" spans="1:11" ht="19" customHeight="1" x14ac:dyDescent="0.2">
      <c r="A110" s="27"/>
      <c r="B110" s="45" t="s">
        <v>22</v>
      </c>
      <c r="C110" s="46"/>
      <c r="D110" s="46"/>
      <c r="E110" s="46"/>
      <c r="F110" s="46"/>
      <c r="G110" s="46"/>
      <c r="H110" s="46"/>
      <c r="I110" s="46"/>
      <c r="J110" s="46"/>
      <c r="K110" s="14">
        <f>SUM(K104:K109)</f>
        <v>11400</v>
      </c>
    </row>
    <row r="111" spans="1:11" ht="19" customHeight="1" x14ac:dyDescent="0.2">
      <c r="A111" s="41" t="s">
        <v>46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9" customHeight="1" x14ac:dyDescent="0.15">
      <c r="A112" s="10">
        <v>1</v>
      </c>
      <c r="B112" s="39" t="s">
        <v>49</v>
      </c>
      <c r="C112" s="40"/>
      <c r="D112" s="40"/>
      <c r="E112" s="40"/>
      <c r="F112" s="40"/>
      <c r="G112" s="40"/>
      <c r="H112" s="11">
        <v>32</v>
      </c>
      <c r="I112" s="11">
        <v>1.5</v>
      </c>
      <c r="J112" s="12">
        <v>200</v>
      </c>
      <c r="K112" s="13">
        <f t="shared" ref="K112:K115" si="24">H112*I112*J112</f>
        <v>9600</v>
      </c>
    </row>
    <row r="113" spans="1:12" ht="19" customHeight="1" x14ac:dyDescent="0.15">
      <c r="A113" s="10">
        <v>2</v>
      </c>
      <c r="B113" s="39" t="s">
        <v>59</v>
      </c>
      <c r="C113" s="40"/>
      <c r="D113" s="40"/>
      <c r="E113" s="40"/>
      <c r="F113" s="40"/>
      <c r="G113" s="40"/>
      <c r="H113" s="11">
        <v>1</v>
      </c>
      <c r="I113" s="11">
        <v>1.5</v>
      </c>
      <c r="J113" s="12">
        <v>2000</v>
      </c>
      <c r="K113" s="13">
        <f t="shared" si="24"/>
        <v>3000</v>
      </c>
    </row>
    <row r="114" spans="1:12" ht="19" customHeight="1" x14ac:dyDescent="0.15">
      <c r="A114" s="10">
        <v>3</v>
      </c>
      <c r="B114" s="39" t="s">
        <v>58</v>
      </c>
      <c r="C114" s="40"/>
      <c r="D114" s="40"/>
      <c r="E114" s="40"/>
      <c r="F114" s="40"/>
      <c r="G114" s="40"/>
      <c r="H114" s="11">
        <v>32</v>
      </c>
      <c r="I114" s="11">
        <v>1.5</v>
      </c>
      <c r="J114" s="12">
        <v>100</v>
      </c>
      <c r="K114" s="13">
        <f t="shared" si="24"/>
        <v>4800</v>
      </c>
    </row>
    <row r="115" spans="1:12" ht="19" customHeight="1" x14ac:dyDescent="0.15">
      <c r="A115" s="10">
        <v>4</v>
      </c>
      <c r="B115" s="39" t="s">
        <v>53</v>
      </c>
      <c r="C115" s="40"/>
      <c r="D115" s="40"/>
      <c r="E115" s="40"/>
      <c r="F115" s="40"/>
      <c r="G115" s="40"/>
      <c r="H115" s="11">
        <v>1</v>
      </c>
      <c r="I115" s="11">
        <v>1.5</v>
      </c>
      <c r="J115" s="12">
        <v>700</v>
      </c>
      <c r="K115" s="13">
        <f t="shared" si="24"/>
        <v>1050</v>
      </c>
    </row>
    <row r="116" spans="1:12" ht="19" customHeight="1" x14ac:dyDescent="0.15">
      <c r="A116" s="10">
        <v>5</v>
      </c>
      <c r="B116" s="48" t="s">
        <v>54</v>
      </c>
      <c r="C116" s="49"/>
      <c r="D116" s="49"/>
      <c r="E116" s="49"/>
      <c r="F116" s="49"/>
      <c r="G116" s="49"/>
      <c r="H116" s="28" t="s">
        <v>20</v>
      </c>
      <c r="I116" s="11">
        <v>1.5</v>
      </c>
      <c r="J116" s="29" t="s">
        <v>21</v>
      </c>
      <c r="K116" s="29" t="s">
        <v>21</v>
      </c>
    </row>
    <row r="117" spans="1:12" ht="19" customHeight="1" x14ac:dyDescent="0.2">
      <c r="A117" s="30"/>
      <c r="B117" s="50" t="s">
        <v>22</v>
      </c>
      <c r="C117" s="51"/>
      <c r="D117" s="51"/>
      <c r="E117" s="51"/>
      <c r="F117" s="51"/>
      <c r="G117" s="51"/>
      <c r="H117" s="51"/>
      <c r="I117" s="51"/>
      <c r="J117" s="51"/>
      <c r="K117" s="31">
        <f>SUM(K112:K116)</f>
        <v>18450</v>
      </c>
    </row>
    <row r="118" spans="1:12" ht="19" customHeight="1" x14ac:dyDescent="0.2">
      <c r="A118" s="32"/>
      <c r="B118" s="50" t="s">
        <v>87</v>
      </c>
      <c r="C118" s="51"/>
      <c r="D118" s="51"/>
      <c r="E118" s="51"/>
      <c r="F118" s="51"/>
      <c r="G118" s="51"/>
      <c r="H118" s="51"/>
      <c r="I118" s="51"/>
      <c r="J118" s="51"/>
      <c r="K118" s="33">
        <f>SUM(K117,K110,K101,K91,K79,K69,K55,K33)</f>
        <v>605400</v>
      </c>
      <c r="L118" s="38"/>
    </row>
    <row r="119" spans="1:12" ht="19" customHeight="1" x14ac:dyDescent="0.2">
      <c r="A119" s="54" t="s">
        <v>24</v>
      </c>
      <c r="B119" s="55"/>
      <c r="C119" s="55"/>
      <c r="D119" s="55"/>
      <c r="E119" s="55"/>
      <c r="F119" s="55"/>
      <c r="G119" s="56"/>
      <c r="H119" s="15" t="s">
        <v>16</v>
      </c>
      <c r="I119" s="15" t="s">
        <v>17</v>
      </c>
      <c r="J119" s="15" t="s">
        <v>18</v>
      </c>
      <c r="K119" s="16" t="s">
        <v>19</v>
      </c>
    </row>
    <row r="120" spans="1:12" ht="19" customHeight="1" x14ac:dyDescent="0.2">
      <c r="A120" s="100" t="s">
        <v>25</v>
      </c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</row>
    <row r="121" spans="1:12" ht="19" customHeight="1" x14ac:dyDescent="0.15">
      <c r="A121" s="34">
        <v>1</v>
      </c>
      <c r="B121" s="43" t="s">
        <v>60</v>
      </c>
      <c r="C121" s="44"/>
      <c r="D121" s="44"/>
      <c r="E121" s="44"/>
      <c r="F121" s="44"/>
      <c r="G121" s="44"/>
      <c r="H121" s="11">
        <v>1</v>
      </c>
      <c r="I121" s="11">
        <v>4</v>
      </c>
      <c r="J121" s="12">
        <v>1000</v>
      </c>
      <c r="K121" s="13">
        <f>SUM(J121*I121*H121)</f>
        <v>4000</v>
      </c>
    </row>
    <row r="122" spans="1:12" ht="19" customHeight="1" x14ac:dyDescent="0.15">
      <c r="A122" s="10">
        <v>2</v>
      </c>
      <c r="B122" s="58" t="s">
        <v>26</v>
      </c>
      <c r="C122" s="59"/>
      <c r="D122" s="59"/>
      <c r="E122" s="59"/>
      <c r="F122" s="59"/>
      <c r="G122" s="60"/>
      <c r="H122" s="11">
        <v>3</v>
      </c>
      <c r="I122" s="11">
        <v>4</v>
      </c>
      <c r="J122" s="12">
        <v>500</v>
      </c>
      <c r="K122" s="13">
        <f t="shared" ref="K122:K124" si="25">SUM(J122*I122*H122)</f>
        <v>6000</v>
      </c>
    </row>
    <row r="123" spans="1:12" ht="19" customHeight="1" x14ac:dyDescent="0.15">
      <c r="A123" s="34">
        <v>3</v>
      </c>
      <c r="B123" s="58" t="s">
        <v>61</v>
      </c>
      <c r="C123" s="59"/>
      <c r="D123" s="59"/>
      <c r="E123" s="59"/>
      <c r="F123" s="59"/>
      <c r="G123" s="60"/>
      <c r="H123" s="11">
        <v>3</v>
      </c>
      <c r="I123" s="11">
        <v>4</v>
      </c>
      <c r="J123" s="12">
        <v>500</v>
      </c>
      <c r="K123" s="13">
        <f t="shared" si="25"/>
        <v>6000</v>
      </c>
    </row>
    <row r="124" spans="1:12" ht="19" customHeight="1" x14ac:dyDescent="0.15">
      <c r="A124" s="10">
        <v>4</v>
      </c>
      <c r="B124" s="58" t="s">
        <v>62</v>
      </c>
      <c r="C124" s="59"/>
      <c r="D124" s="59"/>
      <c r="E124" s="59"/>
      <c r="F124" s="59"/>
      <c r="G124" s="60"/>
      <c r="H124" s="11">
        <v>3</v>
      </c>
      <c r="I124" s="11">
        <v>4</v>
      </c>
      <c r="J124" s="12">
        <v>500</v>
      </c>
      <c r="K124" s="13">
        <f t="shared" si="25"/>
        <v>6000</v>
      </c>
    </row>
    <row r="125" spans="1:12" ht="19" customHeight="1" x14ac:dyDescent="0.15">
      <c r="A125" s="34">
        <v>5</v>
      </c>
      <c r="B125" s="102" t="s">
        <v>117</v>
      </c>
      <c r="C125" s="103"/>
      <c r="D125" s="103"/>
      <c r="E125" s="103"/>
      <c r="F125" s="103"/>
      <c r="G125" s="103"/>
      <c r="H125" s="35">
        <v>15</v>
      </c>
      <c r="I125" s="11">
        <v>4</v>
      </c>
      <c r="J125" s="36">
        <v>300</v>
      </c>
      <c r="K125" s="37">
        <f>SUM(J125*I125*H125)</f>
        <v>18000</v>
      </c>
    </row>
    <row r="126" spans="1:12" ht="19" customHeight="1" x14ac:dyDescent="0.2">
      <c r="A126" s="89" t="s">
        <v>27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1"/>
    </row>
    <row r="127" spans="1:12" ht="16" customHeight="1" x14ac:dyDescent="0.15">
      <c r="A127" s="17">
        <v>1</v>
      </c>
      <c r="B127" s="57" t="s">
        <v>28</v>
      </c>
      <c r="C127" s="57"/>
      <c r="D127" s="57"/>
      <c r="E127" s="57"/>
      <c r="F127" s="57"/>
      <c r="G127" s="57"/>
      <c r="H127" s="18">
        <v>25</v>
      </c>
      <c r="I127" s="18">
        <v>4</v>
      </c>
      <c r="J127" s="19">
        <v>100</v>
      </c>
      <c r="K127" s="20">
        <f>J127*I127*H127</f>
        <v>10000</v>
      </c>
    </row>
    <row r="128" spans="1:12" ht="19" customHeight="1" x14ac:dyDescent="0.2">
      <c r="A128" s="89" t="s">
        <v>29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1"/>
    </row>
    <row r="129" spans="1:12" ht="16" customHeight="1" x14ac:dyDescent="0.15">
      <c r="A129" s="21">
        <v>1</v>
      </c>
      <c r="B129" s="52" t="s">
        <v>118</v>
      </c>
      <c r="C129" s="53"/>
      <c r="D129" s="53"/>
      <c r="E129" s="53"/>
      <c r="F129" s="53"/>
      <c r="G129" s="53"/>
      <c r="H129" s="22">
        <v>1</v>
      </c>
      <c r="I129" s="22">
        <v>2</v>
      </c>
      <c r="J129" s="23">
        <v>2000</v>
      </c>
      <c r="K129" s="24">
        <f>SUM(H129*J129*I129)</f>
        <v>4000</v>
      </c>
    </row>
    <row r="130" spans="1:12" ht="16" customHeight="1" x14ac:dyDescent="0.15">
      <c r="A130" s="21">
        <v>2</v>
      </c>
      <c r="B130" s="52" t="s">
        <v>119</v>
      </c>
      <c r="C130" s="53"/>
      <c r="D130" s="53"/>
      <c r="E130" s="53"/>
      <c r="F130" s="53"/>
      <c r="G130" s="53"/>
      <c r="H130" s="22">
        <v>8</v>
      </c>
      <c r="I130" s="22">
        <v>2</v>
      </c>
      <c r="J130" s="23">
        <v>1000</v>
      </c>
      <c r="K130" s="24">
        <f>SUM(H130*J130*I130)</f>
        <v>16000</v>
      </c>
    </row>
    <row r="131" spans="1:12" ht="16" customHeight="1" x14ac:dyDescent="0.15">
      <c r="A131" s="21"/>
      <c r="B131" s="52"/>
      <c r="C131" s="53"/>
      <c r="D131" s="53"/>
      <c r="E131" s="53"/>
      <c r="F131" s="53"/>
      <c r="G131" s="53"/>
      <c r="H131" s="22"/>
      <c r="I131" s="22"/>
      <c r="J131" s="23"/>
      <c r="K131" s="24"/>
    </row>
    <row r="132" spans="1:12" ht="19" customHeight="1" x14ac:dyDescent="0.2">
      <c r="A132" s="25"/>
      <c r="B132" s="45" t="s">
        <v>22</v>
      </c>
      <c r="C132" s="46"/>
      <c r="D132" s="46"/>
      <c r="E132" s="46"/>
      <c r="F132" s="46"/>
      <c r="G132" s="46"/>
      <c r="H132" s="46"/>
      <c r="I132" s="46"/>
      <c r="J132" s="46"/>
      <c r="K132" s="26">
        <f>SUM(K121:K125,K127:K127,K129:K131)</f>
        <v>70000</v>
      </c>
    </row>
    <row r="133" spans="1:12" ht="19" customHeight="1" x14ac:dyDescent="0.2">
      <c r="A133" s="25"/>
      <c r="B133" s="82" t="s">
        <v>30</v>
      </c>
      <c r="C133" s="83"/>
      <c r="D133" s="83"/>
      <c r="E133" s="83"/>
      <c r="F133" s="83"/>
      <c r="G133" s="83"/>
      <c r="H133" s="83"/>
      <c r="I133" s="83"/>
      <c r="J133" s="83"/>
      <c r="K133" s="26">
        <f>SUM(K132,K118)</f>
        <v>675400</v>
      </c>
      <c r="L133" s="38"/>
    </row>
    <row r="134" spans="1:12" ht="19" customHeight="1" x14ac:dyDescent="0.2">
      <c r="A134" s="25"/>
      <c r="B134" s="82" t="s">
        <v>31</v>
      </c>
      <c r="C134" s="83"/>
      <c r="D134" s="83"/>
      <c r="E134" s="83"/>
      <c r="F134" s="83"/>
      <c r="G134" s="83"/>
      <c r="H134" s="83"/>
      <c r="I134" s="83"/>
      <c r="J134" s="83"/>
      <c r="K134" s="26">
        <f>K135-K133</f>
        <v>43110.638297872385</v>
      </c>
    </row>
    <row r="135" spans="1:12" ht="19" customHeight="1" x14ac:dyDescent="0.2">
      <c r="A135" s="25"/>
      <c r="B135" s="82" t="s">
        <v>32</v>
      </c>
      <c r="C135" s="83"/>
      <c r="D135" s="83"/>
      <c r="E135" s="83"/>
      <c r="F135" s="83"/>
      <c r="G135" s="83"/>
      <c r="H135" s="83"/>
      <c r="I135" s="83"/>
      <c r="J135" s="83"/>
      <c r="K135" s="26">
        <f>K133/0.94</f>
        <v>718510.63829787239</v>
      </c>
    </row>
    <row r="136" spans="1:12" ht="19" customHeight="1" x14ac:dyDescent="0.2">
      <c r="A136" s="25"/>
      <c r="B136" s="82" t="s">
        <v>33</v>
      </c>
      <c r="C136" s="83"/>
      <c r="D136" s="83"/>
      <c r="E136" s="83"/>
      <c r="F136" s="83"/>
      <c r="G136" s="83"/>
      <c r="H136" s="83"/>
      <c r="I136" s="83"/>
      <c r="J136" s="83"/>
      <c r="K136" s="26">
        <v>710000</v>
      </c>
    </row>
  </sheetData>
  <mergeCells count="145">
    <mergeCell ref="A102:K102"/>
    <mergeCell ref="A9:B9"/>
    <mergeCell ref="B125:G125"/>
    <mergeCell ref="B129:G129"/>
    <mergeCell ref="B130:G130"/>
    <mergeCell ref="B124:G124"/>
    <mergeCell ref="B123:G123"/>
    <mergeCell ref="B116:G116"/>
    <mergeCell ref="B74:G74"/>
    <mergeCell ref="B83:G83"/>
    <mergeCell ref="B90:G90"/>
    <mergeCell ref="B91:J91"/>
    <mergeCell ref="B87:G87"/>
    <mergeCell ref="B88:G88"/>
    <mergeCell ref="B89:G89"/>
    <mergeCell ref="A111:K111"/>
    <mergeCell ref="B112:G112"/>
    <mergeCell ref="A103:K103"/>
    <mergeCell ref="B104:G104"/>
    <mergeCell ref="B105:G105"/>
    <mergeCell ref="B106:G106"/>
    <mergeCell ref="B75:G75"/>
    <mergeCell ref="B113:G113"/>
    <mergeCell ref="B114:G114"/>
    <mergeCell ref="B115:G115"/>
    <mergeCell ref="A10:B10"/>
    <mergeCell ref="B37:G37"/>
    <mergeCell ref="B43:G43"/>
    <mergeCell ref="B136:J136"/>
    <mergeCell ref="A1:K2"/>
    <mergeCell ref="H6:K6"/>
    <mergeCell ref="A128:K128"/>
    <mergeCell ref="C8:K8"/>
    <mergeCell ref="C4:F4"/>
    <mergeCell ref="A12:K12"/>
    <mergeCell ref="B135:J135"/>
    <mergeCell ref="C7:K7"/>
    <mergeCell ref="A11:K11"/>
    <mergeCell ref="A4:B4"/>
    <mergeCell ref="B134:J134"/>
    <mergeCell ref="A126:K126"/>
    <mergeCell ref="B133:J133"/>
    <mergeCell ref="B32:G32"/>
    <mergeCell ref="A33:J33"/>
    <mergeCell ref="A34:K34"/>
    <mergeCell ref="B132:J132"/>
    <mergeCell ref="A120:K120"/>
    <mergeCell ref="B30:G30"/>
    <mergeCell ref="H5:K5"/>
    <mergeCell ref="A13:G13"/>
    <mergeCell ref="C5:F5"/>
    <mergeCell ref="B45:G45"/>
    <mergeCell ref="B46:G46"/>
    <mergeCell ref="B51:G51"/>
    <mergeCell ref="B54:G54"/>
    <mergeCell ref="B44:G44"/>
    <mergeCell ref="B52:G52"/>
    <mergeCell ref="B42:G42"/>
    <mergeCell ref="B47:G47"/>
    <mergeCell ref="B48:G48"/>
    <mergeCell ref="B49:G49"/>
    <mergeCell ref="B50:G50"/>
    <mergeCell ref="B25:G25"/>
    <mergeCell ref="B26:G26"/>
    <mergeCell ref="B28:G28"/>
    <mergeCell ref="B35:G35"/>
    <mergeCell ref="B36:G36"/>
    <mergeCell ref="B31:G31"/>
    <mergeCell ref="B29:G29"/>
    <mergeCell ref="A7:B7"/>
    <mergeCell ref="A8:B8"/>
    <mergeCell ref="B23:G23"/>
    <mergeCell ref="C10:K10"/>
    <mergeCell ref="A92:K92"/>
    <mergeCell ref="B94:G94"/>
    <mergeCell ref="F3:K3"/>
    <mergeCell ref="C9:K9"/>
    <mergeCell ref="A70:K70"/>
    <mergeCell ref="C6:F6"/>
    <mergeCell ref="H4:K4"/>
    <mergeCell ref="A14:K14"/>
    <mergeCell ref="A15:K15"/>
    <mergeCell ref="B16:G16"/>
    <mergeCell ref="B17:G17"/>
    <mergeCell ref="B18:G18"/>
    <mergeCell ref="B19:G19"/>
    <mergeCell ref="B20:G20"/>
    <mergeCell ref="B21:G21"/>
    <mergeCell ref="B22:G22"/>
    <mergeCell ref="B24:G24"/>
    <mergeCell ref="B38:G38"/>
    <mergeCell ref="B39:G39"/>
    <mergeCell ref="B40:G40"/>
    <mergeCell ref="B41:G41"/>
    <mergeCell ref="A5:B5"/>
    <mergeCell ref="B27:G27"/>
    <mergeCell ref="A6:B6"/>
    <mergeCell ref="B65:G65"/>
    <mergeCell ref="B60:G60"/>
    <mergeCell ref="B131:G131"/>
    <mergeCell ref="A119:G119"/>
    <mergeCell ref="B95:G95"/>
    <mergeCell ref="B96:G96"/>
    <mergeCell ref="B100:G100"/>
    <mergeCell ref="B101:J101"/>
    <mergeCell ref="B84:G84"/>
    <mergeCell ref="B85:G85"/>
    <mergeCell ref="B86:G86"/>
    <mergeCell ref="B127:G127"/>
    <mergeCell ref="B121:G121"/>
    <mergeCell ref="B122:G122"/>
    <mergeCell ref="B118:J118"/>
    <mergeCell ref="B99:G99"/>
    <mergeCell ref="B93:G93"/>
    <mergeCell ref="B117:J117"/>
    <mergeCell ref="B97:G97"/>
    <mergeCell ref="B98:G98"/>
    <mergeCell ref="B107:G107"/>
    <mergeCell ref="B108:G108"/>
    <mergeCell ref="B109:G109"/>
    <mergeCell ref="B110:J110"/>
    <mergeCell ref="B63:G63"/>
    <mergeCell ref="B64:G64"/>
    <mergeCell ref="A56:K56"/>
    <mergeCell ref="B59:G59"/>
    <mergeCell ref="B53:G53"/>
    <mergeCell ref="B58:G58"/>
    <mergeCell ref="B55:J55"/>
    <mergeCell ref="B82:G82"/>
    <mergeCell ref="B66:G66"/>
    <mergeCell ref="B62:G62"/>
    <mergeCell ref="B57:G57"/>
    <mergeCell ref="A71:K71"/>
    <mergeCell ref="B76:G76"/>
    <mergeCell ref="B77:G77"/>
    <mergeCell ref="B78:G78"/>
    <mergeCell ref="B72:G72"/>
    <mergeCell ref="B73:G73"/>
    <mergeCell ref="B67:G67"/>
    <mergeCell ref="B68:G68"/>
    <mergeCell ref="B61:G61"/>
    <mergeCell ref="A79:J79"/>
    <mergeCell ref="A80:K80"/>
    <mergeCell ref="B81:G81"/>
    <mergeCell ref="B69:J69"/>
  </mergeCells>
  <phoneticPr fontId="14" type="noConversion"/>
  <conditionalFormatting sqref="J29 J31 J57:J58 J60:J61 J63:J66 J90 J107 J23:J26 J83 J74 J76">
    <cfRule type="cellIs" dxfId="41" priority="148" stopIfTrue="1" operator="lessThan">
      <formula>0</formula>
    </cfRule>
  </conditionalFormatting>
  <conditionalFormatting sqref="J28 J32 J16:J21">
    <cfRule type="cellIs" dxfId="40" priority="141" stopIfTrue="1" operator="lessThan">
      <formula>0</formula>
    </cfRule>
  </conditionalFormatting>
  <conditionalFormatting sqref="J51 J54:K54 J45:J46 J35:J36 J38:J41">
    <cfRule type="cellIs" dxfId="39" priority="140" stopIfTrue="1" operator="lessThan">
      <formula>0</formula>
    </cfRule>
  </conditionalFormatting>
  <conditionalFormatting sqref="J67">
    <cfRule type="cellIs" dxfId="38" priority="138" stopIfTrue="1" operator="lessThan">
      <formula>0</formula>
    </cfRule>
  </conditionalFormatting>
  <conditionalFormatting sqref="J22">
    <cfRule type="cellIs" dxfId="37" priority="132" stopIfTrue="1" operator="lessThan">
      <formula>0</formula>
    </cfRule>
  </conditionalFormatting>
  <conditionalFormatting sqref="J47:J48">
    <cfRule type="cellIs" dxfId="36" priority="128" stopIfTrue="1" operator="lessThan">
      <formula>0</formula>
    </cfRule>
  </conditionalFormatting>
  <conditionalFormatting sqref="J121:J124">
    <cfRule type="cellIs" dxfId="35" priority="122" stopIfTrue="1" operator="lessThan">
      <formula>0</formula>
    </cfRule>
  </conditionalFormatting>
  <conditionalFormatting sqref="J62">
    <cfRule type="cellIs" dxfId="34" priority="120" stopIfTrue="1" operator="lessThan">
      <formula>0</formula>
    </cfRule>
  </conditionalFormatting>
  <conditionalFormatting sqref="J44">
    <cfRule type="cellIs" dxfId="33" priority="116" stopIfTrue="1" operator="lessThan">
      <formula>0</formula>
    </cfRule>
  </conditionalFormatting>
  <conditionalFormatting sqref="J42">
    <cfRule type="cellIs" dxfId="32" priority="114" stopIfTrue="1" operator="lessThan">
      <formula>0</formula>
    </cfRule>
  </conditionalFormatting>
  <conditionalFormatting sqref="J52">
    <cfRule type="cellIs" dxfId="31" priority="115" stopIfTrue="1" operator="lessThan">
      <formula>0</formula>
    </cfRule>
  </conditionalFormatting>
  <conditionalFormatting sqref="J30">
    <cfRule type="cellIs" dxfId="30" priority="111" stopIfTrue="1" operator="lessThan">
      <formula>0</formula>
    </cfRule>
  </conditionalFormatting>
  <conditionalFormatting sqref="J59">
    <cfRule type="cellIs" dxfId="29" priority="49" stopIfTrue="1" operator="lessThan">
      <formula>0</formula>
    </cfRule>
  </conditionalFormatting>
  <conditionalFormatting sqref="J53">
    <cfRule type="cellIs" dxfId="28" priority="53" stopIfTrue="1" operator="lessThan">
      <formula>0</formula>
    </cfRule>
  </conditionalFormatting>
  <conditionalFormatting sqref="J94 J78 J96">
    <cfRule type="cellIs" dxfId="27" priority="47" stopIfTrue="1" operator="lessThan">
      <formula>0</formula>
    </cfRule>
  </conditionalFormatting>
  <conditionalFormatting sqref="J81 K90">
    <cfRule type="cellIs" dxfId="26" priority="46" stopIfTrue="1" operator="lessThan">
      <formula>0</formula>
    </cfRule>
  </conditionalFormatting>
  <conditionalFormatting sqref="J77">
    <cfRule type="cellIs" dxfId="25" priority="45" stopIfTrue="1" operator="lessThan">
      <formula>0</formula>
    </cfRule>
  </conditionalFormatting>
  <conditionalFormatting sqref="J95">
    <cfRule type="cellIs" dxfId="24" priority="44" stopIfTrue="1" operator="lessThan">
      <formula>0</formula>
    </cfRule>
  </conditionalFormatting>
  <conditionalFormatting sqref="J84:J88">
    <cfRule type="cellIs" dxfId="23" priority="42" stopIfTrue="1" operator="lessThan">
      <formula>0</formula>
    </cfRule>
  </conditionalFormatting>
  <conditionalFormatting sqref="J99">
    <cfRule type="cellIs" dxfId="22" priority="41" stopIfTrue="1" operator="lessThan">
      <formula>0</formula>
    </cfRule>
  </conditionalFormatting>
  <conditionalFormatting sqref="J93">
    <cfRule type="cellIs" dxfId="21" priority="40" stopIfTrue="1" operator="lessThan">
      <formula>0</formula>
    </cfRule>
  </conditionalFormatting>
  <conditionalFormatting sqref="J72:J73">
    <cfRule type="cellIs" dxfId="20" priority="39" stopIfTrue="1" operator="lessThan">
      <formula>0</formula>
    </cfRule>
  </conditionalFormatting>
  <conditionalFormatting sqref="J89">
    <cfRule type="cellIs" dxfId="19" priority="38" stopIfTrue="1" operator="lessThan">
      <formula>0</formula>
    </cfRule>
  </conditionalFormatting>
  <conditionalFormatting sqref="J127">
    <cfRule type="cellIs" dxfId="18" priority="37" stopIfTrue="1" operator="lessThan">
      <formula>0</formula>
    </cfRule>
  </conditionalFormatting>
  <conditionalFormatting sqref="J131">
    <cfRule type="cellIs" dxfId="17" priority="35" stopIfTrue="1" operator="lessThan">
      <formula>0</formula>
    </cfRule>
  </conditionalFormatting>
  <conditionalFormatting sqref="J27">
    <cfRule type="cellIs" dxfId="16" priority="34" stopIfTrue="1" operator="lessThan">
      <formula>0</formula>
    </cfRule>
  </conditionalFormatting>
  <conditionalFormatting sqref="J37">
    <cfRule type="cellIs" dxfId="15" priority="32" stopIfTrue="1" operator="lessThan">
      <formula>0</formula>
    </cfRule>
  </conditionalFormatting>
  <conditionalFormatting sqref="J43">
    <cfRule type="cellIs" dxfId="14" priority="31" stopIfTrue="1" operator="lessThan">
      <formula>0</formula>
    </cfRule>
  </conditionalFormatting>
  <conditionalFormatting sqref="J109">
    <cfRule type="cellIs" dxfId="13" priority="30" stopIfTrue="1" operator="lessThan">
      <formula>0</formula>
    </cfRule>
  </conditionalFormatting>
  <conditionalFormatting sqref="J106 J112:J114">
    <cfRule type="cellIs" dxfId="12" priority="29" stopIfTrue="1" operator="lessThan">
      <formula>0</formula>
    </cfRule>
  </conditionalFormatting>
  <conditionalFormatting sqref="K109">
    <cfRule type="cellIs" dxfId="11" priority="28" stopIfTrue="1" operator="lessThan">
      <formula>0</formula>
    </cfRule>
  </conditionalFormatting>
  <conditionalFormatting sqref="J115">
    <cfRule type="cellIs" dxfId="10" priority="24" stopIfTrue="1" operator="lessThan">
      <formula>0</formula>
    </cfRule>
  </conditionalFormatting>
  <conditionalFormatting sqref="J108">
    <cfRule type="cellIs" dxfId="9" priority="21" stopIfTrue="1" operator="lessThan">
      <formula>0</formula>
    </cfRule>
  </conditionalFormatting>
  <conditionalFormatting sqref="J97:J98">
    <cfRule type="cellIs" dxfId="8" priority="18" stopIfTrue="1" operator="lessThan">
      <formula>0</formula>
    </cfRule>
  </conditionalFormatting>
  <conditionalFormatting sqref="J82">
    <cfRule type="cellIs" dxfId="7" priority="14" stopIfTrue="1" operator="lessThan">
      <formula>0</formula>
    </cfRule>
  </conditionalFormatting>
  <conditionalFormatting sqref="J104">
    <cfRule type="cellIs" dxfId="6" priority="13" stopIfTrue="1" operator="lessThan">
      <formula>0</formula>
    </cfRule>
  </conditionalFormatting>
  <conditionalFormatting sqref="J105">
    <cfRule type="cellIs" dxfId="5" priority="12" stopIfTrue="1" operator="lessThan">
      <formula>0</formula>
    </cfRule>
  </conditionalFormatting>
  <conditionalFormatting sqref="J49:J50">
    <cfRule type="cellIs" dxfId="4" priority="5" stopIfTrue="1" operator="lessThan">
      <formula>0</formula>
    </cfRule>
  </conditionalFormatting>
  <conditionalFormatting sqref="J75">
    <cfRule type="cellIs" dxfId="3" priority="4" stopIfTrue="1" operator="lessThan">
      <formula>0</formula>
    </cfRule>
  </conditionalFormatting>
  <conditionalFormatting sqref="J125">
    <cfRule type="cellIs" dxfId="2" priority="3" stopIfTrue="1" operator="lessThan">
      <formula>0</formula>
    </cfRule>
  </conditionalFormatting>
  <conditionalFormatting sqref="J129">
    <cfRule type="cellIs" dxfId="1" priority="2" stopIfTrue="1" operator="lessThan">
      <formula>0</formula>
    </cfRule>
  </conditionalFormatting>
  <conditionalFormatting sqref="J130">
    <cfRule type="cellIs" dxfId="0" priority="1" stopIfTrue="1" operator="lessThan">
      <formula>0</formula>
    </cfRule>
  </conditionalFormatting>
  <hyperlinks>
    <hyperlink ref="H6" r:id="rId1"/>
  </hyperlinks>
  <pageMargins left="0.75000000000000011" right="0.75000000000000011" top="0.60629921259842523" bottom="0.60629921259842523" header="0.5" footer="0.5"/>
  <pageSetup paperSize="9" scale="82" orientation="portrait" copies="2"/>
  <headerFooter>
    <oddFooter>&amp;L&amp;"Helvetica,Regular"&amp;12&amp;K000000	&amp;P</oddFoot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用户</cp:lastModifiedBy>
  <cp:lastPrinted>2018-06-28T06:12:55Z</cp:lastPrinted>
  <dcterms:created xsi:type="dcterms:W3CDTF">2018-01-02T06:36:32Z</dcterms:created>
  <dcterms:modified xsi:type="dcterms:W3CDTF">2018-08-06T15:11:17Z</dcterms:modified>
</cp:coreProperties>
</file>