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  <sheet name="Sheet2" sheetId="5" r:id="rId3"/>
    <sheet name="Sheet3" sheetId="6" r:id="rId4"/>
    <sheet name="Sheet4" sheetId="7" r:id="rId5"/>
    <sheet name="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<sst xmlns="http://schemas.openxmlformats.org/spreadsheetml/2006/main" count="108" uniqueCount="92">
  <si>
    <t>【借款报销单】</t>
  </si>
  <si>
    <t>团号：HMZA-250420-CZH811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</si>
  <si>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</si>
  <si>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</si>
  <si>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</si>
  <si>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</si>
  <si>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</si>
  <si>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</si>
  <si>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</si>
  <si>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</si>
  <si>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</si>
  <si>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</si>
  <si>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</si>
  <si>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</si>
  <si>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</si>
  <si>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嘉宾打车、车票报销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</si>
  <si>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</si>
  <si>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</si>
  <si>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</si>
  <si>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</si>
  <si>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</si>
  <si>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</si>
  <si>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</si>
  <si>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</si>
  <si>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</si>
  <si>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12份嘉宾晚餐盒饭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</si>
  <si>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</si>
  <si>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</si>
  <si>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</si>
  <si>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</si>
  <si>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</si>
  <si>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</si>
  <si>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</si>
  <si>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</si>
  <si>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</si>
  <si>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</si>
  <si>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</si>
  <si>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</si>
  <si>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</si>
  <si>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</si>
  <si>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</si>
  <si>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</si>
  <si>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</si>
  <si>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</si>
  <si>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</si>
  <si>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</si>
  <si>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</si>
  <si>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</si>
  <si>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</si>
  <si>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</si>
  <si>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</si>
  <si>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</si>
  <si>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</si>
  <si>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</si>
  <si>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李昕婷</t>
  </si>
  <si>
    <t>潘莹莹</t>
  </si>
  <si>
    <t>孟丁，只报销180元</t>
  </si>
  <si>
    <t>邓倩雯</t>
  </si>
  <si>
    <t>冯沛</t>
  </si>
  <si>
    <t>赵进</t>
  </si>
  <si>
    <t>林红</t>
  </si>
  <si>
    <t>罗松花</t>
  </si>
  <si>
    <t>邱裕紫禾</t>
  </si>
  <si>
    <t>赵勇</t>
  </si>
  <si>
    <t>高菲</t>
  </si>
  <si>
    <t>曾少林</t>
  </si>
  <si>
    <t>程丰</t>
  </si>
  <si>
    <t>李雨隆</t>
  </si>
  <si>
    <t>楚婷，只报180元</t>
  </si>
  <si>
    <t>楚婷，只报170元</t>
  </si>
  <si>
    <t>宋阳</t>
  </si>
  <si>
    <t>董蓉</t>
  </si>
  <si>
    <t>岳秋苹</t>
  </si>
  <si>
    <t>曹恩瀚</t>
  </si>
  <si>
    <t>青岛广电纪晓翡</t>
  </si>
  <si>
    <t>姜涵</t>
  </si>
  <si>
    <t>肖孝云</t>
  </si>
  <si>
    <t>李海超</t>
  </si>
  <si>
    <t>郭明</t>
  </si>
  <si>
    <t>赵鑫</t>
  </si>
  <si>
    <t>武悦</t>
  </si>
  <si>
    <t>李静然</t>
  </si>
  <si>
    <t>陈元媛</t>
  </si>
  <si>
    <t>李静然，只报销37元</t>
  </si>
  <si>
    <t>潘悦</t>
  </si>
  <si>
    <t>王晨、魏巍</t>
  </si>
  <si>
    <t>沈旭东</t>
  </si>
  <si>
    <t>龙宇，报销68.35</t>
  </si>
  <si>
    <t>李婕</t>
  </si>
  <si>
    <t>龙宇</t>
  </si>
  <si>
    <t>王天勋</t>
  </si>
  <si>
    <t>只报销97元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</si>
</sst>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1"/>
      <color theme="1"/>
      <name val="宋体"/>
      <charset val="134"/>
      <scheme val="minor"/>
    </font>
    <font>
      <sz val="14.25"/>
      <color rgb="FF1F2329"/>
      <name val="Helvetica"/>
      <charset val="134"/>
    </font>
    <font>
      <sz val="10"/>
      <color rgb="FF000000"/>
      <name val="宋体"/>
      <charset val="134"/>
      <scheme val="minor"/>
    </font>
    <font>
      <sz val="11"/>
      <color rgb="FF1F2329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sz val="10"/>
      <color theme="1"/>
      <name val="宋体"/>
      <charset val="134"/>
      <scheme val="minor"/>
    </font>
    <font>
      <sz val="9.75"/>
      <color rgb="FF000000"/>
      <name val="Tahoma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/>
      <top/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0" fillId="0" borderId="0" xfId="5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6" borderId="5" xfId="0" applyNumberFormat="1" applyFont="1" applyFill="1" applyBorder="1" applyAlignment="1">
      <alignment horizontal="center" vertical="center"/>
    </xf>
    <xf numFmtId="40" fontId="11" fillId="5" borderId="5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9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40" fontId="9" fillId="8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177" fontId="13" fillId="7" borderId="9" xfId="0" applyNumberFormat="1" applyFont="1" applyFill="1" applyBorder="1" applyAlignment="1">
      <alignment horizontal="center" vertical="center"/>
    </xf>
    <xf numFmtId="177" fontId="13" fillId="7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0" fontId="10" fillId="0" borderId="0" xfId="5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8" borderId="5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11" fillId="9" borderId="5" xfId="0" applyFont="1" applyFill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3" Type="http://schemas.openxmlformats.org/officeDocument/2006/relationships/image" Target="../media/image33.png"/><Relationship Id="rId32" Type="http://schemas.openxmlformats.org/officeDocument/2006/relationships/image" Target="NULL" TargetMode="External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2.png"/><Relationship Id="rId8" Type="http://schemas.openxmlformats.org/officeDocument/2006/relationships/image" Target="../media/image41.png"/><Relationship Id="rId7" Type="http://schemas.openxmlformats.org/officeDocument/2006/relationships/image" Target="../media/image40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8" Type="http://schemas.openxmlformats.org/officeDocument/2006/relationships/image" Target="../media/image80.png"/><Relationship Id="rId47" Type="http://schemas.openxmlformats.org/officeDocument/2006/relationships/image" Target="../media/image79.png"/><Relationship Id="rId46" Type="http://schemas.openxmlformats.org/officeDocument/2006/relationships/image" Target="../media/image78.png"/><Relationship Id="rId45" Type="http://schemas.openxmlformats.org/officeDocument/2006/relationships/image" Target="../media/image77.png"/><Relationship Id="rId44" Type="http://schemas.openxmlformats.org/officeDocument/2006/relationships/image" Target="NULL" TargetMode="External"/><Relationship Id="rId43" Type="http://schemas.openxmlformats.org/officeDocument/2006/relationships/image" Target="../media/image76.png"/><Relationship Id="rId42" Type="http://schemas.openxmlformats.org/officeDocument/2006/relationships/image" Target="../media/image75.png"/><Relationship Id="rId41" Type="http://schemas.openxmlformats.org/officeDocument/2006/relationships/image" Target="../media/image74.png"/><Relationship Id="rId40" Type="http://schemas.openxmlformats.org/officeDocument/2006/relationships/image" Target="../media/image73.png"/><Relationship Id="rId4" Type="http://schemas.openxmlformats.org/officeDocument/2006/relationships/image" Target="../media/image37.png"/><Relationship Id="rId39" Type="http://schemas.openxmlformats.org/officeDocument/2006/relationships/image" Target="../media/image72.png"/><Relationship Id="rId38" Type="http://schemas.openxmlformats.org/officeDocument/2006/relationships/image" Target="../media/image71.png"/><Relationship Id="rId37" Type="http://schemas.openxmlformats.org/officeDocument/2006/relationships/image" Target="../media/image70.png"/><Relationship Id="rId36" Type="http://schemas.openxmlformats.org/officeDocument/2006/relationships/image" Target="../media/image69.png"/><Relationship Id="rId35" Type="http://schemas.openxmlformats.org/officeDocument/2006/relationships/image" Target="../media/image68.png"/><Relationship Id="rId34" Type="http://schemas.openxmlformats.org/officeDocument/2006/relationships/image" Target="../media/image67.png"/><Relationship Id="rId33" Type="http://schemas.openxmlformats.org/officeDocument/2006/relationships/image" Target="../media/image66.png"/><Relationship Id="rId32" Type="http://schemas.openxmlformats.org/officeDocument/2006/relationships/image" Target="../media/image65.png"/><Relationship Id="rId31" Type="http://schemas.openxmlformats.org/officeDocument/2006/relationships/image" Target="../media/image64.png"/><Relationship Id="rId30" Type="http://schemas.openxmlformats.org/officeDocument/2006/relationships/image" Target="../media/image63.png"/><Relationship Id="rId3" Type="http://schemas.openxmlformats.org/officeDocument/2006/relationships/image" Target="../media/image36.png"/><Relationship Id="rId29" Type="http://schemas.openxmlformats.org/officeDocument/2006/relationships/image" Target="../media/image62.png"/><Relationship Id="rId28" Type="http://schemas.openxmlformats.org/officeDocument/2006/relationships/image" Target="../media/image61.png"/><Relationship Id="rId27" Type="http://schemas.openxmlformats.org/officeDocument/2006/relationships/image" Target="../media/image60.png"/><Relationship Id="rId26" Type="http://schemas.openxmlformats.org/officeDocument/2006/relationships/image" Target="../media/image59.png"/><Relationship Id="rId25" Type="http://schemas.openxmlformats.org/officeDocument/2006/relationships/image" Target="../media/image58.png"/><Relationship Id="rId24" Type="http://schemas.openxmlformats.org/officeDocument/2006/relationships/image" Target="../media/image57.png"/><Relationship Id="rId23" Type="http://schemas.openxmlformats.org/officeDocument/2006/relationships/image" Target="../media/image56.png"/><Relationship Id="rId22" Type="http://schemas.openxmlformats.org/officeDocument/2006/relationships/image" Target="../media/image55.png"/><Relationship Id="rId21" Type="http://schemas.openxmlformats.org/officeDocument/2006/relationships/image" Target="../media/image54.png"/><Relationship Id="rId20" Type="http://schemas.openxmlformats.org/officeDocument/2006/relationships/image" Target="../media/image53.png"/><Relationship Id="rId2" Type="http://schemas.openxmlformats.org/officeDocument/2006/relationships/image" Target="../media/image35.png"/><Relationship Id="rId19" Type="http://schemas.openxmlformats.org/officeDocument/2006/relationships/image" Target="../media/image52.png"/><Relationship Id="rId18" Type="http://schemas.openxmlformats.org/officeDocument/2006/relationships/image" Target="../media/image51.png"/><Relationship Id="rId17" Type="http://schemas.openxmlformats.org/officeDocument/2006/relationships/image" Target="../media/image50.png"/><Relationship Id="rId16" Type="http://schemas.openxmlformats.org/officeDocument/2006/relationships/image" Target="../media/image49.png"/><Relationship Id="rId15" Type="http://schemas.openxmlformats.org/officeDocument/2006/relationships/image" Target="../media/image48.png"/><Relationship Id="rId14" Type="http://schemas.openxmlformats.org/officeDocument/2006/relationships/image" Target="../media/image47.png"/><Relationship Id="rId13" Type="http://schemas.openxmlformats.org/officeDocument/2006/relationships/image" Target="../media/image46.png"/><Relationship Id="rId12" Type="http://schemas.openxmlformats.org/officeDocument/2006/relationships/image" Target="../media/image45.png"/><Relationship Id="rId11" Type="http://schemas.openxmlformats.org/officeDocument/2006/relationships/image" Target="../media/image44.png"/><Relationship Id="rId10" Type="http://schemas.openxmlformats.org/officeDocument/2006/relationships/image" Target="../media/image43.png"/><Relationship Id="rId1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87.png"/><Relationship Id="rId6" Type="http://schemas.openxmlformats.org/officeDocument/2006/relationships/image" Target="../media/image86.png"/><Relationship Id="rId5" Type="http://schemas.openxmlformats.org/officeDocument/2006/relationships/image" Target="../media/image85.png"/><Relationship Id="rId4" Type="http://schemas.openxmlformats.org/officeDocument/2006/relationships/image" Target="../media/image84.png"/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81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95.png"/><Relationship Id="rId8" Type="http://schemas.openxmlformats.org/officeDocument/2006/relationships/image" Target="../media/image94.png"/><Relationship Id="rId7" Type="http://schemas.openxmlformats.org/officeDocument/2006/relationships/image" Target="../media/image93.png"/><Relationship Id="rId6" Type="http://schemas.openxmlformats.org/officeDocument/2006/relationships/image" Target="NULL" TargetMode="External"/><Relationship Id="rId5" Type="http://schemas.openxmlformats.org/officeDocument/2006/relationships/image" Target="../media/image92.png"/><Relationship Id="rId4" Type="http://schemas.openxmlformats.org/officeDocument/2006/relationships/image" Target="../media/image91.png"/><Relationship Id="rId3" Type="http://schemas.openxmlformats.org/officeDocument/2006/relationships/image" Target="../media/image90.png"/><Relationship Id="rId2" Type="http://schemas.openxmlformats.org/officeDocument/2006/relationships/image" Target="../media/image89.png"/><Relationship Id="rId11" Type="http://schemas.openxmlformats.org/officeDocument/2006/relationships/image" Target="../media/image97.png"/><Relationship Id="rId10" Type="http://schemas.openxmlformats.org/officeDocument/2006/relationships/image" Target="../media/image96.png"/><Relationship Id="rId1" Type="http://schemas.openxmlformats.org/officeDocument/2006/relationships/image" Target="../media/image88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3.png"/><Relationship Id="rId5" Type="http://schemas.openxmlformats.org/officeDocument/2006/relationships/image" Target="../media/image102.png"/><Relationship Id="rId4" Type="http://schemas.openxmlformats.org/officeDocument/2006/relationships/image" Target="../media/image101.png"/><Relationship Id="rId3" Type="http://schemas.openxmlformats.org/officeDocument/2006/relationships/image" Target="../media/image100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328930</xdr:colOff>
      <xdr:row>2</xdr:row>
      <xdr:rowOff>123190</xdr:rowOff>
    </xdr:from>
    <xdr:to>
      <xdr:col>8</xdr:col>
      <xdr:colOff>208915</xdr:colOff>
      <xdr:row>21</xdr:row>
      <xdr:rowOff>123190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930" y="488950"/>
          <a:ext cx="4756785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100965</xdr:colOff>
      <xdr:row>25</xdr:row>
      <xdr:rowOff>167640</xdr:rowOff>
    </xdr:from>
    <xdr:to>
      <xdr:col>8</xdr:col>
      <xdr:colOff>281305</xdr:colOff>
      <xdr:row>44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965" y="4739640"/>
          <a:ext cx="5057140" cy="333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</xdr:row>
      <xdr:rowOff>60960</xdr:rowOff>
    </xdr:from>
    <xdr:to>
      <xdr:col>17</xdr:col>
      <xdr:colOff>324485</xdr:colOff>
      <xdr:row>23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24500" y="243840"/>
          <a:ext cx="5163185" cy="397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24</xdr:row>
      <xdr:rowOff>175260</xdr:rowOff>
    </xdr:from>
    <xdr:to>
      <xdr:col>17</xdr:col>
      <xdr:colOff>461010</xdr:colOff>
      <xdr:row>44</xdr:row>
      <xdr:rowOff>120015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54980" y="4564380"/>
          <a:ext cx="5269230" cy="360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52</xdr:row>
      <xdr:rowOff>0</xdr:rowOff>
    </xdr:from>
    <xdr:to>
      <xdr:col>8</xdr:col>
      <xdr:colOff>455295</xdr:colOff>
      <xdr:row>73</xdr:row>
      <xdr:rowOff>160020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9509760"/>
          <a:ext cx="532447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75</xdr:row>
      <xdr:rowOff>0</xdr:rowOff>
    </xdr:from>
    <xdr:to>
      <xdr:col>8</xdr:col>
      <xdr:colOff>555625</xdr:colOff>
      <xdr:row>95</xdr:row>
      <xdr:rowOff>76835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3716000"/>
          <a:ext cx="5424805" cy="3734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114300</xdr:colOff>
      <xdr:row>1</xdr:row>
      <xdr:rowOff>132080</xdr:rowOff>
    </xdr:from>
    <xdr:to>
      <xdr:col>26</xdr:col>
      <xdr:colOff>424815</xdr:colOff>
      <xdr:row>21</xdr:row>
      <xdr:rowOff>116840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87100" y="314960"/>
          <a:ext cx="5187315" cy="364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177800</xdr:colOff>
      <xdr:row>24</xdr:row>
      <xdr:rowOff>17780</xdr:rowOff>
    </xdr:from>
    <xdr:to>
      <xdr:col>26</xdr:col>
      <xdr:colOff>437515</xdr:colOff>
      <xdr:row>43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150600" y="4406900"/>
          <a:ext cx="5136515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101600</xdr:colOff>
      <xdr:row>1</xdr:row>
      <xdr:rowOff>0</xdr:rowOff>
    </xdr:from>
    <xdr:to>
      <xdr:col>35</xdr:col>
      <xdr:colOff>539115</xdr:colOff>
      <xdr:row>22</xdr:row>
      <xdr:rowOff>143510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560800" y="182880"/>
          <a:ext cx="5314315" cy="398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139700</xdr:colOff>
      <xdr:row>25</xdr:row>
      <xdr:rowOff>157480</xdr:rowOff>
    </xdr:from>
    <xdr:to>
      <xdr:col>35</xdr:col>
      <xdr:colOff>516255</xdr:colOff>
      <xdr:row>45</xdr:row>
      <xdr:rowOff>87630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598900" y="4729480"/>
          <a:ext cx="5253355" cy="358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101600</xdr:colOff>
      <xdr:row>74</xdr:row>
      <xdr:rowOff>0</xdr:rowOff>
    </xdr:from>
    <xdr:to>
      <xdr:col>17</xdr:col>
      <xdr:colOff>410845</xdr:colOff>
      <xdr:row>93</xdr:row>
      <xdr:rowOff>107315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88000" y="13533120"/>
          <a:ext cx="5186045" cy="358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165100</xdr:colOff>
      <xdr:row>51</xdr:row>
      <xdr:rowOff>68580</xdr:rowOff>
    </xdr:from>
    <xdr:to>
      <xdr:col>17</xdr:col>
      <xdr:colOff>383540</xdr:colOff>
      <xdr:row>72</xdr:row>
      <xdr:rowOff>160020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51500" y="9395460"/>
          <a:ext cx="5095240" cy="393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139700</xdr:colOff>
      <xdr:row>74</xdr:row>
      <xdr:rowOff>144780</xdr:rowOff>
    </xdr:from>
    <xdr:to>
      <xdr:col>26</xdr:col>
      <xdr:colOff>461010</xdr:colOff>
      <xdr:row>94</xdr:row>
      <xdr:rowOff>7620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112500" y="13677900"/>
          <a:ext cx="5198110" cy="352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114300</xdr:colOff>
      <xdr:row>51</xdr:row>
      <xdr:rowOff>93980</xdr:rowOff>
    </xdr:from>
    <xdr:to>
      <xdr:col>26</xdr:col>
      <xdr:colOff>325120</xdr:colOff>
      <xdr:row>71</xdr:row>
      <xdr:rowOff>133350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087100" y="9420860"/>
          <a:ext cx="5087620" cy="3696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52070</xdr:colOff>
      <xdr:row>122</xdr:row>
      <xdr:rowOff>132080</xdr:rowOff>
    </xdr:from>
    <xdr:to>
      <xdr:col>8</xdr:col>
      <xdr:colOff>468630</xdr:colOff>
      <xdr:row>147</xdr:row>
      <xdr:rowOff>51435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2070" y="22443440"/>
          <a:ext cx="5293360" cy="449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103</xdr:row>
      <xdr:rowOff>0</xdr:rowOff>
    </xdr:from>
    <xdr:to>
      <xdr:col>8</xdr:col>
      <xdr:colOff>351155</xdr:colOff>
      <xdr:row>120</xdr:row>
      <xdr:rowOff>147320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20" y="18836640"/>
          <a:ext cx="5220335" cy="325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177800</xdr:colOff>
      <xdr:row>103</xdr:row>
      <xdr:rowOff>0</xdr:rowOff>
    </xdr:from>
    <xdr:to>
      <xdr:col>17</xdr:col>
      <xdr:colOff>436245</xdr:colOff>
      <xdr:row>123</xdr:row>
      <xdr:rowOff>41275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64200" y="18836640"/>
          <a:ext cx="5135245" cy="369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101600</xdr:colOff>
      <xdr:row>124</xdr:row>
      <xdr:rowOff>144780</xdr:rowOff>
    </xdr:from>
    <xdr:to>
      <xdr:col>17</xdr:col>
      <xdr:colOff>390525</xdr:colOff>
      <xdr:row>143</xdr:row>
      <xdr:rowOff>104140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588000" y="22821900"/>
          <a:ext cx="5165725" cy="343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203200</xdr:colOff>
      <xdr:row>103</xdr:row>
      <xdr:rowOff>170180</xdr:rowOff>
    </xdr:from>
    <xdr:to>
      <xdr:col>26</xdr:col>
      <xdr:colOff>487680</xdr:colOff>
      <xdr:row>125</xdr:row>
      <xdr:rowOff>158115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176000" y="19006820"/>
          <a:ext cx="5161280" cy="401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152400</xdr:colOff>
      <xdr:row>127</xdr:row>
      <xdr:rowOff>106680</xdr:rowOff>
    </xdr:from>
    <xdr:to>
      <xdr:col>26</xdr:col>
      <xdr:colOff>424180</xdr:colOff>
      <xdr:row>146</xdr:row>
      <xdr:rowOff>128270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125200" y="23332440"/>
          <a:ext cx="5148580" cy="349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114300</xdr:colOff>
      <xdr:row>51</xdr:row>
      <xdr:rowOff>119380</xdr:rowOff>
    </xdr:from>
    <xdr:to>
      <xdr:col>35</xdr:col>
      <xdr:colOff>495935</xdr:colOff>
      <xdr:row>71</xdr:row>
      <xdr:rowOff>132715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573500" y="9446260"/>
          <a:ext cx="5258435" cy="367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101600</xdr:colOff>
      <xdr:row>74</xdr:row>
      <xdr:rowOff>43180</xdr:rowOff>
    </xdr:from>
    <xdr:to>
      <xdr:col>35</xdr:col>
      <xdr:colOff>534670</xdr:colOff>
      <xdr:row>94</xdr:row>
      <xdr:rowOff>16510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560800" y="13576300"/>
          <a:ext cx="5309870" cy="363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63500</xdr:colOff>
      <xdr:row>104</xdr:row>
      <xdr:rowOff>43180</xdr:rowOff>
    </xdr:from>
    <xdr:to>
      <xdr:col>35</xdr:col>
      <xdr:colOff>474980</xdr:colOff>
      <xdr:row>116</xdr:row>
      <xdr:rowOff>170180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522700" y="19062700"/>
          <a:ext cx="5288280" cy="232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101600</xdr:colOff>
      <xdr:row>119</xdr:row>
      <xdr:rowOff>0</xdr:rowOff>
    </xdr:from>
    <xdr:to>
      <xdr:col>35</xdr:col>
      <xdr:colOff>490220</xdr:colOff>
      <xdr:row>138</xdr:row>
      <xdr:rowOff>149860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560800" y="21762720"/>
          <a:ext cx="5265420" cy="362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177</xdr:row>
      <xdr:rowOff>68580</xdr:rowOff>
    </xdr:from>
    <xdr:to>
      <xdr:col>8</xdr:col>
      <xdr:colOff>567690</xdr:colOff>
      <xdr:row>197</xdr:row>
      <xdr:rowOff>55880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35" y="32438340"/>
          <a:ext cx="5443855" cy="364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155</xdr:row>
      <xdr:rowOff>81280</xdr:rowOff>
    </xdr:from>
    <xdr:to>
      <xdr:col>8</xdr:col>
      <xdr:colOff>352425</xdr:colOff>
      <xdr:row>174</xdr:row>
      <xdr:rowOff>89535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20" y="28427680"/>
          <a:ext cx="5221605" cy="348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63500</xdr:colOff>
      <xdr:row>154</xdr:row>
      <xdr:rowOff>106680</xdr:rowOff>
    </xdr:from>
    <xdr:to>
      <xdr:col>17</xdr:col>
      <xdr:colOff>541020</xdr:colOff>
      <xdr:row>176</xdr:row>
      <xdr:rowOff>158115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rcRect r="5829"/>
        <a:stretch>
          <a:fillRect/>
        </a:stretch>
      </xdr:blipFill>
      <xdr:spPr>
        <a:xfrm>
          <a:off x="5549900" y="28270200"/>
          <a:ext cx="5354320" cy="407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</xdr:colOff>
      <xdr:row>178</xdr:row>
      <xdr:rowOff>0</xdr:rowOff>
    </xdr:from>
    <xdr:to>
      <xdr:col>17</xdr:col>
      <xdr:colOff>497205</xdr:colOff>
      <xdr:row>197</xdr:row>
      <xdr:rowOff>130175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537200" y="32552640"/>
          <a:ext cx="5323205" cy="360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154</xdr:row>
      <xdr:rowOff>43180</xdr:rowOff>
    </xdr:from>
    <xdr:to>
      <xdr:col>26</xdr:col>
      <xdr:colOff>490220</xdr:colOff>
      <xdr:row>178</xdr:row>
      <xdr:rowOff>133350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049000" y="28206700"/>
          <a:ext cx="5290820" cy="447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25400</xdr:colOff>
      <xdr:row>176</xdr:row>
      <xdr:rowOff>55880</xdr:rowOff>
    </xdr:from>
    <xdr:to>
      <xdr:col>35</xdr:col>
      <xdr:colOff>588010</xdr:colOff>
      <xdr:row>196</xdr:row>
      <xdr:rowOff>60325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484600" y="32242760"/>
          <a:ext cx="5439410" cy="366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101600</xdr:colOff>
      <xdr:row>178</xdr:row>
      <xdr:rowOff>170180</xdr:rowOff>
    </xdr:from>
    <xdr:to>
      <xdr:col>26</xdr:col>
      <xdr:colOff>480060</xdr:colOff>
      <xdr:row>198</xdr:row>
      <xdr:rowOff>59690</xdr:rowOff>
    </xdr:to>
    <xdr:pic>
      <xdr:nvPicPr>
        <xdr:cNvPr id="32" name="图片 31"/>
        <xdr:cNvPicPr>
          <a:picLocks noChangeAspect="1"/>
        </xdr:cNvPicPr>
      </xdr:nvPicPr>
      <xdr:blipFill>
        <a:blip r:embed="rId31" r:link="rId32"/>
        <a:stretch>
          <a:fillRect/>
        </a:stretch>
      </xdr:blipFill>
      <xdr:spPr>
        <a:xfrm>
          <a:off x="11074400" y="32722820"/>
          <a:ext cx="5255260" cy="354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76200</xdr:colOff>
      <xdr:row>154</xdr:row>
      <xdr:rowOff>68580</xdr:rowOff>
    </xdr:from>
    <xdr:to>
      <xdr:col>35</xdr:col>
      <xdr:colOff>494665</xdr:colOff>
      <xdr:row>175</xdr:row>
      <xdr:rowOff>71755</xdr:rowOff>
    </xdr:to>
    <xdr:pic>
      <xdr:nvPicPr>
        <xdr:cNvPr id="33" name="图片 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535400" y="28232100"/>
          <a:ext cx="5295265" cy="3843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22</xdr:row>
      <xdr:rowOff>93345</xdr:rowOff>
    </xdr:from>
    <xdr:to>
      <xdr:col>8</xdr:col>
      <xdr:colOff>565785</xdr:colOff>
      <xdr:row>42</xdr:row>
      <xdr:rowOff>92075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4116705"/>
          <a:ext cx="5415915" cy="365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30480</xdr:rowOff>
    </xdr:from>
    <xdr:to>
      <xdr:col>8</xdr:col>
      <xdr:colOff>534670</xdr:colOff>
      <xdr:row>22</xdr:row>
      <xdr:rowOff>180340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0480"/>
          <a:ext cx="5391785" cy="417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47625</xdr:colOff>
      <xdr:row>24</xdr:row>
      <xdr:rowOff>150495</xdr:rowOff>
    </xdr:from>
    <xdr:to>
      <xdr:col>17</xdr:col>
      <xdr:colOff>455295</xdr:colOff>
      <xdr:row>44</xdr:row>
      <xdr:rowOff>61595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29325" y="4539615"/>
          <a:ext cx="5284470" cy="356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19050</xdr:colOff>
      <xdr:row>0</xdr:row>
      <xdr:rowOff>20955</xdr:rowOff>
    </xdr:from>
    <xdr:to>
      <xdr:col>17</xdr:col>
      <xdr:colOff>541655</xdr:colOff>
      <xdr:row>22</xdr:row>
      <xdr:rowOff>130810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0750" y="20955"/>
          <a:ext cx="5399405" cy="413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0</xdr:row>
      <xdr:rowOff>97155</xdr:rowOff>
    </xdr:from>
    <xdr:to>
      <xdr:col>26</xdr:col>
      <xdr:colOff>542290</xdr:colOff>
      <xdr:row>22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91925" y="97155"/>
          <a:ext cx="5295265" cy="401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133350</xdr:colOff>
      <xdr:row>24</xdr:row>
      <xdr:rowOff>49530</xdr:rowOff>
    </xdr:from>
    <xdr:to>
      <xdr:col>26</xdr:col>
      <xdr:colOff>523875</xdr:colOff>
      <xdr:row>43</xdr:row>
      <xdr:rowOff>132715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01450" y="4438650"/>
          <a:ext cx="5267325" cy="355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72</xdr:row>
      <xdr:rowOff>0</xdr:rowOff>
    </xdr:from>
    <xdr:to>
      <xdr:col>8</xdr:col>
      <xdr:colOff>481965</xdr:colOff>
      <xdr:row>91</xdr:row>
      <xdr:rowOff>64770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13167360"/>
          <a:ext cx="5339080" cy="353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53</xdr:row>
      <xdr:rowOff>0</xdr:rowOff>
    </xdr:from>
    <xdr:to>
      <xdr:col>8</xdr:col>
      <xdr:colOff>636270</xdr:colOff>
      <xdr:row>70</xdr:row>
      <xdr:rowOff>66040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" y="9692640"/>
          <a:ext cx="5486400" cy="317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76</xdr:row>
      <xdr:rowOff>49530</xdr:rowOff>
    </xdr:from>
    <xdr:to>
      <xdr:col>17</xdr:col>
      <xdr:colOff>521970</xdr:colOff>
      <xdr:row>99</xdr:row>
      <xdr:rowOff>107315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67425" y="13948410"/>
          <a:ext cx="5313045" cy="426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52</xdr:row>
      <xdr:rowOff>59055</xdr:rowOff>
    </xdr:from>
    <xdr:to>
      <xdr:col>17</xdr:col>
      <xdr:colOff>527050</xdr:colOff>
      <xdr:row>74</xdr:row>
      <xdr:rowOff>104775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57900" y="9568815"/>
          <a:ext cx="5327650" cy="406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114300</xdr:colOff>
      <xdr:row>75</xdr:row>
      <xdr:rowOff>144780</xdr:rowOff>
    </xdr:from>
    <xdr:to>
      <xdr:col>26</xdr:col>
      <xdr:colOff>534035</xdr:colOff>
      <xdr:row>95</xdr:row>
      <xdr:rowOff>81915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82400" y="13860780"/>
          <a:ext cx="5296535" cy="359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133350</xdr:colOff>
      <xdr:row>52</xdr:row>
      <xdr:rowOff>144780</xdr:rowOff>
    </xdr:from>
    <xdr:to>
      <xdr:col>26</xdr:col>
      <xdr:colOff>523875</xdr:colOff>
      <xdr:row>74</xdr:row>
      <xdr:rowOff>18415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01450" y="9654540"/>
          <a:ext cx="5267325" cy="389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126</xdr:row>
      <xdr:rowOff>30480</xdr:rowOff>
    </xdr:from>
    <xdr:to>
      <xdr:col>8</xdr:col>
      <xdr:colOff>538480</xdr:colOff>
      <xdr:row>146</xdr:row>
      <xdr:rowOff>75565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620" y="23073360"/>
          <a:ext cx="5388610" cy="370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103</xdr:row>
      <xdr:rowOff>116205</xdr:rowOff>
    </xdr:from>
    <xdr:to>
      <xdr:col>8</xdr:col>
      <xdr:colOff>514350</xdr:colOff>
      <xdr:row>125</xdr:row>
      <xdr:rowOff>45085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5" y="18952845"/>
          <a:ext cx="5371465" cy="395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47625</xdr:colOff>
      <xdr:row>122</xdr:row>
      <xdr:rowOff>144780</xdr:rowOff>
    </xdr:from>
    <xdr:to>
      <xdr:col>17</xdr:col>
      <xdr:colOff>560070</xdr:colOff>
      <xdr:row>147</xdr:row>
      <xdr:rowOff>156210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29325" y="22456140"/>
          <a:ext cx="5389245" cy="458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47625</xdr:colOff>
      <xdr:row>103</xdr:row>
      <xdr:rowOff>125730</xdr:rowOff>
    </xdr:from>
    <xdr:to>
      <xdr:col>17</xdr:col>
      <xdr:colOff>565785</xdr:colOff>
      <xdr:row>119</xdr:row>
      <xdr:rowOff>43180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029325" y="18962370"/>
          <a:ext cx="5394960" cy="284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103</xdr:row>
      <xdr:rowOff>20955</xdr:rowOff>
    </xdr:from>
    <xdr:to>
      <xdr:col>26</xdr:col>
      <xdr:colOff>463550</xdr:colOff>
      <xdr:row>124</xdr:row>
      <xdr:rowOff>30480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591925" y="18857595"/>
          <a:ext cx="5216525" cy="385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125</xdr:row>
      <xdr:rowOff>125730</xdr:rowOff>
    </xdr:from>
    <xdr:to>
      <xdr:col>26</xdr:col>
      <xdr:colOff>514985</xdr:colOff>
      <xdr:row>144</xdr:row>
      <xdr:rowOff>165735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544300" y="22985730"/>
          <a:ext cx="5315585" cy="351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154</xdr:row>
      <xdr:rowOff>40005</xdr:rowOff>
    </xdr:from>
    <xdr:to>
      <xdr:col>8</xdr:col>
      <xdr:colOff>546100</xdr:colOff>
      <xdr:row>176</xdr:row>
      <xdr:rowOff>104775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20" y="28203525"/>
          <a:ext cx="5396230" cy="408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177</xdr:row>
      <xdr:rowOff>49530</xdr:rowOff>
    </xdr:from>
    <xdr:to>
      <xdr:col>8</xdr:col>
      <xdr:colOff>521335</xdr:colOff>
      <xdr:row>197</xdr:row>
      <xdr:rowOff>44450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20" y="32419290"/>
          <a:ext cx="5371465" cy="365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176</xdr:row>
      <xdr:rowOff>116205</xdr:rowOff>
    </xdr:from>
    <xdr:to>
      <xdr:col>17</xdr:col>
      <xdr:colOff>515620</xdr:colOff>
      <xdr:row>196</xdr:row>
      <xdr:rowOff>47625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038850" y="32303085"/>
          <a:ext cx="5335270" cy="358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154</xdr:row>
      <xdr:rowOff>106680</xdr:rowOff>
    </xdr:from>
    <xdr:to>
      <xdr:col>17</xdr:col>
      <xdr:colOff>547370</xdr:colOff>
      <xdr:row>175</xdr:row>
      <xdr:rowOff>173355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057900" y="28270200"/>
          <a:ext cx="5347970" cy="390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95250</xdr:colOff>
      <xdr:row>154</xdr:row>
      <xdr:rowOff>0</xdr:rowOff>
    </xdr:from>
    <xdr:to>
      <xdr:col>26</xdr:col>
      <xdr:colOff>544830</xdr:colOff>
      <xdr:row>176</xdr:row>
      <xdr:rowOff>7620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563350" y="28163520"/>
          <a:ext cx="5326380" cy="403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95250</xdr:colOff>
      <xdr:row>177</xdr:row>
      <xdr:rowOff>30480</xdr:rowOff>
    </xdr:from>
    <xdr:to>
      <xdr:col>26</xdr:col>
      <xdr:colOff>577215</xdr:colOff>
      <xdr:row>196</xdr:row>
      <xdr:rowOff>74295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563350" y="32400240"/>
          <a:ext cx="5358765" cy="351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229</xdr:row>
      <xdr:rowOff>116205</xdr:rowOff>
    </xdr:from>
    <xdr:to>
      <xdr:col>8</xdr:col>
      <xdr:colOff>592455</xdr:colOff>
      <xdr:row>249</xdr:row>
      <xdr:rowOff>39370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20" y="41995725"/>
          <a:ext cx="5442585" cy="358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206</xdr:row>
      <xdr:rowOff>49530</xdr:rowOff>
    </xdr:from>
    <xdr:to>
      <xdr:col>8</xdr:col>
      <xdr:colOff>557530</xdr:colOff>
      <xdr:row>228</xdr:row>
      <xdr:rowOff>93980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20" y="37722810"/>
          <a:ext cx="5407660" cy="406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95250</xdr:colOff>
      <xdr:row>205</xdr:row>
      <xdr:rowOff>135255</xdr:rowOff>
    </xdr:from>
    <xdr:to>
      <xdr:col>17</xdr:col>
      <xdr:colOff>544195</xdr:colOff>
      <xdr:row>229</xdr:row>
      <xdr:rowOff>66040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076950" y="37625655"/>
          <a:ext cx="5325745" cy="431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229</xdr:row>
      <xdr:rowOff>116205</xdr:rowOff>
    </xdr:from>
    <xdr:to>
      <xdr:col>17</xdr:col>
      <xdr:colOff>538480</xdr:colOff>
      <xdr:row>249</xdr:row>
      <xdr:rowOff>60325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067425" y="41995725"/>
          <a:ext cx="5329555" cy="360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66675</xdr:colOff>
      <xdr:row>229</xdr:row>
      <xdr:rowOff>59055</xdr:rowOff>
    </xdr:from>
    <xdr:to>
      <xdr:col>26</xdr:col>
      <xdr:colOff>464185</xdr:colOff>
      <xdr:row>248</xdr:row>
      <xdr:rowOff>129540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534775" y="41938575"/>
          <a:ext cx="5274310" cy="354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66675</xdr:colOff>
      <xdr:row>206</xdr:row>
      <xdr:rowOff>59055</xdr:rowOff>
    </xdr:from>
    <xdr:to>
      <xdr:col>26</xdr:col>
      <xdr:colOff>520065</xdr:colOff>
      <xdr:row>226</xdr:row>
      <xdr:rowOff>182245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534775" y="37732335"/>
          <a:ext cx="5330190" cy="3780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280</xdr:row>
      <xdr:rowOff>68580</xdr:rowOff>
    </xdr:from>
    <xdr:to>
      <xdr:col>8</xdr:col>
      <xdr:colOff>580390</xdr:colOff>
      <xdr:row>300</xdr:row>
      <xdr:rowOff>39370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35" y="51274980"/>
          <a:ext cx="5437505" cy="362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256</xdr:row>
      <xdr:rowOff>144780</xdr:rowOff>
    </xdr:from>
    <xdr:to>
      <xdr:col>8</xdr:col>
      <xdr:colOff>551180</xdr:colOff>
      <xdr:row>278</xdr:row>
      <xdr:rowOff>62865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620" y="46962060"/>
          <a:ext cx="5401310" cy="394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280</xdr:row>
      <xdr:rowOff>40005</xdr:rowOff>
    </xdr:from>
    <xdr:to>
      <xdr:col>17</xdr:col>
      <xdr:colOff>541020</xdr:colOff>
      <xdr:row>300</xdr:row>
      <xdr:rowOff>53340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048375" y="51246405"/>
          <a:ext cx="5351145" cy="367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104775</xdr:colOff>
      <xdr:row>256</xdr:row>
      <xdr:rowOff>87630</xdr:rowOff>
    </xdr:from>
    <xdr:to>
      <xdr:col>17</xdr:col>
      <xdr:colOff>526415</xdr:colOff>
      <xdr:row>278</xdr:row>
      <xdr:rowOff>15875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086475" y="46904910"/>
          <a:ext cx="5298440" cy="395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273</xdr:row>
      <xdr:rowOff>68580</xdr:rowOff>
    </xdr:from>
    <xdr:to>
      <xdr:col>26</xdr:col>
      <xdr:colOff>561340</xdr:colOff>
      <xdr:row>297</xdr:row>
      <xdr:rowOff>148590</xdr:rowOff>
    </xdr:to>
    <xdr:pic>
      <xdr:nvPicPr>
        <xdr:cNvPr id="37" name="图片 3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544300" y="49994820"/>
          <a:ext cx="5361940" cy="446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256</xdr:row>
      <xdr:rowOff>20955</xdr:rowOff>
    </xdr:from>
    <xdr:to>
      <xdr:col>26</xdr:col>
      <xdr:colOff>493395</xdr:colOff>
      <xdr:row>271</xdr:row>
      <xdr:rowOff>156210</xdr:rowOff>
    </xdr:to>
    <xdr:pic>
      <xdr:nvPicPr>
        <xdr:cNvPr id="38" name="图片 3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591925" y="46838235"/>
          <a:ext cx="5246370" cy="287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307</xdr:row>
      <xdr:rowOff>68580</xdr:rowOff>
    </xdr:from>
    <xdr:to>
      <xdr:col>26</xdr:col>
      <xdr:colOff>490855</xdr:colOff>
      <xdr:row>322</xdr:row>
      <xdr:rowOff>34290</xdr:rowOff>
    </xdr:to>
    <xdr:pic>
      <xdr:nvPicPr>
        <xdr:cNvPr id="39" name="图片 3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544300" y="56212740"/>
          <a:ext cx="5291455" cy="270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36195</xdr:colOff>
      <xdr:row>310</xdr:row>
      <xdr:rowOff>97155</xdr:rowOff>
    </xdr:from>
    <xdr:to>
      <xdr:col>8</xdr:col>
      <xdr:colOff>864870</xdr:colOff>
      <xdr:row>327</xdr:row>
      <xdr:rowOff>38100</xdr:rowOff>
    </xdr:to>
    <xdr:pic>
      <xdr:nvPicPr>
        <xdr:cNvPr id="40" name="图片 3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6195" y="56789955"/>
          <a:ext cx="5686425" cy="304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328</xdr:row>
      <xdr:rowOff>11430</xdr:rowOff>
    </xdr:from>
    <xdr:to>
      <xdr:col>8</xdr:col>
      <xdr:colOff>951865</xdr:colOff>
      <xdr:row>348</xdr:row>
      <xdr:rowOff>55880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620" y="59996070"/>
          <a:ext cx="5801995" cy="370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306</xdr:row>
      <xdr:rowOff>173355</xdr:rowOff>
    </xdr:from>
    <xdr:to>
      <xdr:col>17</xdr:col>
      <xdr:colOff>502920</xdr:colOff>
      <xdr:row>328</xdr:row>
      <xdr:rowOff>78740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019800" y="56134635"/>
          <a:ext cx="5341620" cy="392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329</xdr:row>
      <xdr:rowOff>106680</xdr:rowOff>
    </xdr:from>
    <xdr:to>
      <xdr:col>17</xdr:col>
      <xdr:colOff>485775</xdr:colOff>
      <xdr:row>348</xdr:row>
      <xdr:rowOff>121285</xdr:rowOff>
    </xdr:to>
    <xdr:pic>
      <xdr:nvPicPr>
        <xdr:cNvPr id="43" name="图片 4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057900" y="60274200"/>
          <a:ext cx="5286375" cy="348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325</xdr:row>
      <xdr:rowOff>11430</xdr:rowOff>
    </xdr:from>
    <xdr:to>
      <xdr:col>26</xdr:col>
      <xdr:colOff>533400</xdr:colOff>
      <xdr:row>344</xdr:row>
      <xdr:rowOff>15240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544300" y="59447430"/>
          <a:ext cx="5334000" cy="347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361</xdr:row>
      <xdr:rowOff>49530</xdr:rowOff>
    </xdr:from>
    <xdr:to>
      <xdr:col>8</xdr:col>
      <xdr:colOff>1007110</xdr:colOff>
      <xdr:row>373</xdr:row>
      <xdr:rowOff>151130</xdr:rowOff>
    </xdr:to>
    <xdr:pic>
      <xdr:nvPicPr>
        <xdr:cNvPr id="36" name="图片 35"/>
        <xdr:cNvPicPr>
          <a:picLocks noChangeAspect="1"/>
        </xdr:cNvPicPr>
      </xdr:nvPicPr>
      <xdr:blipFill>
        <a:blip r:embed="rId43" r:link="rId44"/>
        <a:stretch>
          <a:fillRect/>
        </a:stretch>
      </xdr:blipFill>
      <xdr:spPr>
        <a:xfrm>
          <a:off x="635" y="66069210"/>
          <a:ext cx="5864225" cy="229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377</xdr:row>
      <xdr:rowOff>0</xdr:rowOff>
    </xdr:from>
    <xdr:to>
      <xdr:col>8</xdr:col>
      <xdr:colOff>1047115</xdr:colOff>
      <xdr:row>397</xdr:row>
      <xdr:rowOff>143510</xdr:rowOff>
    </xdr:to>
    <xdr:pic>
      <xdr:nvPicPr>
        <xdr:cNvPr id="45" name="图片 44"/>
        <xdr:cNvPicPr>
          <a:picLocks noChangeAspect="1"/>
        </xdr:cNvPicPr>
      </xdr:nvPicPr>
      <xdr:blipFill>
        <a:blip r:embed="rId45" r:link="rId44"/>
        <a:stretch>
          <a:fillRect/>
        </a:stretch>
      </xdr:blipFill>
      <xdr:spPr>
        <a:xfrm>
          <a:off x="7620" y="68945760"/>
          <a:ext cx="589724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357</xdr:row>
      <xdr:rowOff>163830</xdr:rowOff>
    </xdr:from>
    <xdr:to>
      <xdr:col>17</xdr:col>
      <xdr:colOff>506730</xdr:colOff>
      <xdr:row>379</xdr:row>
      <xdr:rowOff>156845</xdr:rowOff>
    </xdr:to>
    <xdr:pic>
      <xdr:nvPicPr>
        <xdr:cNvPr id="46" name="图片 45"/>
        <xdr:cNvPicPr>
          <a:picLocks noChangeAspect="1"/>
        </xdr:cNvPicPr>
      </xdr:nvPicPr>
      <xdr:blipFill>
        <a:blip r:embed="rId46" r:link="rId44"/>
        <a:stretch>
          <a:fillRect/>
        </a:stretch>
      </xdr:blipFill>
      <xdr:spPr>
        <a:xfrm>
          <a:off x="6048375" y="65451990"/>
          <a:ext cx="5316855" cy="401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142875</xdr:colOff>
      <xdr:row>381</xdr:row>
      <xdr:rowOff>40005</xdr:rowOff>
    </xdr:from>
    <xdr:to>
      <xdr:col>17</xdr:col>
      <xdr:colOff>531495</xdr:colOff>
      <xdr:row>405</xdr:row>
      <xdr:rowOff>1905</xdr:rowOff>
    </xdr:to>
    <xdr:pic>
      <xdr:nvPicPr>
        <xdr:cNvPr id="47" name="图片 46"/>
        <xdr:cNvPicPr>
          <a:picLocks noChangeAspect="1"/>
        </xdr:cNvPicPr>
      </xdr:nvPicPr>
      <xdr:blipFill>
        <a:blip r:embed="rId47" r:link="rId44"/>
        <a:stretch>
          <a:fillRect/>
        </a:stretch>
      </xdr:blipFill>
      <xdr:spPr>
        <a:xfrm>
          <a:off x="6124575" y="69717285"/>
          <a:ext cx="5265420" cy="435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409</xdr:row>
      <xdr:rowOff>11430</xdr:rowOff>
    </xdr:from>
    <xdr:to>
      <xdr:col>8</xdr:col>
      <xdr:colOff>1076325</xdr:colOff>
      <xdr:row>454</xdr:row>
      <xdr:rowOff>2540</xdr:rowOff>
    </xdr:to>
    <xdr:pic>
      <xdr:nvPicPr>
        <xdr:cNvPr id="50" name="图片 4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620" y="74809350"/>
          <a:ext cx="5926455" cy="822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541020</xdr:colOff>
      <xdr:row>27</xdr:row>
      <xdr:rowOff>173990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3562"/>
        <a:stretch>
          <a:fillRect/>
        </a:stretch>
      </xdr:blipFill>
      <xdr:spPr>
        <a:xfrm>
          <a:off x="7620" y="7620"/>
          <a:ext cx="8458200" cy="510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207010</xdr:colOff>
      <xdr:row>63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24190" cy="537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13</xdr:col>
      <xdr:colOff>312420</xdr:colOff>
      <xdr:row>96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252960"/>
          <a:ext cx="8237220" cy="544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100</xdr:row>
      <xdr:rowOff>0</xdr:rowOff>
    </xdr:from>
    <xdr:to>
      <xdr:col>13</xdr:col>
      <xdr:colOff>375285</xdr:colOff>
      <xdr:row>130</xdr:row>
      <xdr:rowOff>60325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8288000"/>
          <a:ext cx="8292465" cy="554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133</xdr:row>
      <xdr:rowOff>0</xdr:rowOff>
    </xdr:from>
    <xdr:to>
      <xdr:col>13</xdr:col>
      <xdr:colOff>424180</xdr:colOff>
      <xdr:row>163</xdr:row>
      <xdr:rowOff>3810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24323040"/>
          <a:ext cx="8341360" cy="549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13</xdr:col>
      <xdr:colOff>297180</xdr:colOff>
      <xdr:row>195</xdr:row>
      <xdr:rowOff>137160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0358080"/>
          <a:ext cx="8221980" cy="544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199</xdr:row>
      <xdr:rowOff>0</xdr:rowOff>
    </xdr:from>
    <xdr:to>
      <xdr:col>13</xdr:col>
      <xdr:colOff>530860</xdr:colOff>
      <xdr:row>228</xdr:row>
      <xdr:rowOff>92075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20" y="36393120"/>
          <a:ext cx="8448040" cy="5395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27</xdr:row>
      <xdr:rowOff>23495</xdr:rowOff>
    </xdr:from>
    <xdr:to>
      <xdr:col>8</xdr:col>
      <xdr:colOff>528320</xdr:colOff>
      <xdr:row>46</xdr:row>
      <xdr:rowOff>130810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4961255"/>
          <a:ext cx="5397500" cy="358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0</xdr:row>
      <xdr:rowOff>7620</xdr:rowOff>
    </xdr:from>
    <xdr:to>
      <xdr:col>17</xdr:col>
      <xdr:colOff>561340</xdr:colOff>
      <xdr:row>24</xdr:row>
      <xdr:rowOff>55245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54980" y="7620"/>
          <a:ext cx="5369560" cy="443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182880</xdr:colOff>
      <xdr:row>25</xdr:row>
      <xdr:rowOff>83820</xdr:rowOff>
    </xdr:from>
    <xdr:to>
      <xdr:col>17</xdr:col>
      <xdr:colOff>487680</xdr:colOff>
      <xdr:row>44</xdr:row>
      <xdr:rowOff>37465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69280" y="4655820"/>
          <a:ext cx="5181600" cy="342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8</xdr:col>
      <xdr:colOff>558165</xdr:colOff>
      <xdr:row>24</xdr:row>
      <xdr:rowOff>55245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7620"/>
          <a:ext cx="5427345" cy="443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78</xdr:row>
      <xdr:rowOff>129540</xdr:rowOff>
    </xdr:from>
    <xdr:to>
      <xdr:col>8</xdr:col>
      <xdr:colOff>453390</xdr:colOff>
      <xdr:row>98</xdr:row>
      <xdr:rowOff>78740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7620" y="14394180"/>
          <a:ext cx="5322570" cy="360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52</xdr:row>
      <xdr:rowOff>129540</xdr:rowOff>
    </xdr:from>
    <xdr:to>
      <xdr:col>8</xdr:col>
      <xdr:colOff>344805</xdr:colOff>
      <xdr:row>77</xdr:row>
      <xdr:rowOff>15875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6"/>
        <a:stretch>
          <a:fillRect/>
        </a:stretch>
      </xdr:blipFill>
      <xdr:spPr>
        <a:xfrm>
          <a:off x="7620" y="9639300"/>
          <a:ext cx="5213985" cy="445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129540</xdr:colOff>
      <xdr:row>51</xdr:row>
      <xdr:rowOff>144780</xdr:rowOff>
    </xdr:from>
    <xdr:to>
      <xdr:col>17</xdr:col>
      <xdr:colOff>526415</xdr:colOff>
      <xdr:row>62</xdr:row>
      <xdr:rowOff>170815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15940" y="9471660"/>
          <a:ext cx="5273675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65</xdr:row>
      <xdr:rowOff>83820</xdr:rowOff>
    </xdr:from>
    <xdr:to>
      <xdr:col>17</xdr:col>
      <xdr:colOff>530860</xdr:colOff>
      <xdr:row>90</xdr:row>
      <xdr:rowOff>46355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2600" y="11971020"/>
          <a:ext cx="5331460" cy="453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103</xdr:row>
      <xdr:rowOff>0</xdr:rowOff>
    </xdr:from>
    <xdr:to>
      <xdr:col>8</xdr:col>
      <xdr:colOff>494665</xdr:colOff>
      <xdr:row>125</xdr:row>
      <xdr:rowOff>22860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20" y="18889980"/>
          <a:ext cx="5363845" cy="404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127</xdr:row>
      <xdr:rowOff>121920</xdr:rowOff>
    </xdr:from>
    <xdr:to>
      <xdr:col>8</xdr:col>
      <xdr:colOff>249555</xdr:colOff>
      <xdr:row>150</xdr:row>
      <xdr:rowOff>61595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23401020"/>
          <a:ext cx="5125720" cy="414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3</xdr:row>
      <xdr:rowOff>99695</xdr:rowOff>
    </xdr:from>
    <xdr:to>
      <xdr:col>8</xdr:col>
      <xdr:colOff>529590</xdr:colOff>
      <xdr:row>27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648335"/>
          <a:ext cx="5398770" cy="432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146050</xdr:colOff>
      <xdr:row>30</xdr:row>
      <xdr:rowOff>15240</xdr:rowOff>
    </xdr:from>
    <xdr:to>
      <xdr:col>8</xdr:col>
      <xdr:colOff>557530</xdr:colOff>
      <xdr:row>48</xdr:row>
      <xdr:rowOff>153035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050" y="5501640"/>
          <a:ext cx="5288280" cy="342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5</xdr:row>
      <xdr:rowOff>7620</xdr:rowOff>
    </xdr:from>
    <xdr:to>
      <xdr:col>17</xdr:col>
      <xdr:colOff>572135</xdr:colOff>
      <xdr:row>26</xdr:row>
      <xdr:rowOff>160655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78780" y="922020"/>
          <a:ext cx="5456555" cy="399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118110</xdr:colOff>
      <xdr:row>29</xdr:row>
      <xdr:rowOff>106680</xdr:rowOff>
    </xdr:from>
    <xdr:to>
      <xdr:col>17</xdr:col>
      <xdr:colOff>563880</xdr:colOff>
      <xdr:row>48</xdr:row>
      <xdr:rowOff>143510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04510" y="5410200"/>
          <a:ext cx="5322570" cy="351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</xdr:colOff>
      <xdr:row>52</xdr:row>
      <xdr:rowOff>76200</xdr:rowOff>
    </xdr:from>
    <xdr:to>
      <xdr:col>8</xdr:col>
      <xdr:colOff>539115</xdr:colOff>
      <xdr:row>74</xdr:row>
      <xdr:rowOff>53340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580" y="9585960"/>
          <a:ext cx="534733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75</xdr:row>
      <xdr:rowOff>129540</xdr:rowOff>
    </xdr:from>
    <xdr:to>
      <xdr:col>8</xdr:col>
      <xdr:colOff>509270</xdr:colOff>
      <xdr:row>94</xdr:row>
      <xdr:rowOff>84455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100" y="13845540"/>
          <a:ext cx="5347970" cy="3429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43" workbookViewId="0">
      <selection activeCell="L60" sqref="L60"/>
    </sheetView>
  </sheetViews>
  <sheetFormatPr defaultColWidth="9" defaultRowHeight="21" customHeight="1"/>
  <cols>
    <col min="1" max="1" width="9" style="15"/>
    <col min="2" max="2" width="16.6666666666667" customWidth="1"/>
    <col min="3" max="3" width="12" style="16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17" t="s">
        <v>0</v>
      </c>
      <c r="D2" s="17"/>
      <c r="E2" s="17"/>
      <c r="F2" s="17"/>
      <c r="G2" s="17"/>
      <c r="H2" s="17"/>
      <c r="I2" s="49"/>
      <c r="J2" s="49"/>
      <c r="K2" s="49"/>
      <c r="L2" s="49"/>
    </row>
    <row r="4" customHeight="1" spans="8:10">
      <c r="H4" s="18" t="s">
        <v>1</v>
      </c>
      <c r="I4" s="50"/>
      <c r="J4" s="50"/>
    </row>
    <row r="5" customHeight="1" spans="8:10">
      <c r="H5" s="19"/>
      <c r="I5" s="19"/>
      <c r="J5" s="19"/>
    </row>
    <row r="6" customHeight="1" spans="1:10">
      <c r="A6" s="20" t="s">
        <v>2</v>
      </c>
      <c r="B6" s="21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21" t="s">
        <v>6</v>
      </c>
    </row>
    <row r="7" customHeight="1" spans="1:10">
      <c r="A7" s="20"/>
      <c r="B7" s="21"/>
      <c r="C7" s="24" t="s">
        <v>7</v>
      </c>
      <c r="D7" s="25" t="s">
        <v>8</v>
      </c>
      <c r="E7" s="22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1"/>
    </row>
    <row r="8" ht="43" customHeight="1" spans="1:10">
      <c r="A8" s="26">
        <v>1</v>
      </c>
      <c r="B8" s="27" t="s">
        <v>14</v>
      </c>
      <c r="C8" s="28">
        <v>20000</v>
      </c>
      <c r="D8" s="29">
        <v>1</v>
      </c>
      <c r="E8" s="28">
        <f>C8*D8</f>
        <v>20000</v>
      </c>
      <c r="F8" s="28">
        <v>25390.46</v>
      </c>
      <c r="G8" s="28">
        <v>0</v>
      </c>
      <c r="H8" s="28">
        <f>F8+G8</f>
        <v>25390.46</v>
      </c>
      <c r="I8" s="51" t="s">
        <v>15</v>
      </c>
      <c r="J8" s="52" t="s">
        <v>16</v>
      </c>
    </row>
    <row r="9" customHeight="1" spans="1:10">
      <c r="A9" s="26"/>
      <c r="B9" s="27"/>
      <c r="C9" s="28"/>
      <c r="D9" s="29"/>
      <c r="E9" s="28"/>
      <c r="F9" s="28">
        <v>0</v>
      </c>
      <c r="G9" s="28">
        <v>0</v>
      </c>
      <c r="H9" s="28">
        <f>F9+G9</f>
        <v>0</v>
      </c>
      <c r="I9" s="51"/>
      <c r="J9" s="53"/>
    </row>
    <row r="10" s="14" customFormat="1" customHeight="1" spans="1:10">
      <c r="A10" s="30"/>
      <c r="B10" s="31" t="s">
        <v>17</v>
      </c>
      <c r="C10" s="32">
        <f>SUM(C8)</f>
        <v>20000</v>
      </c>
      <c r="D10" s="32">
        <f>SUM(D8)</f>
        <v>1</v>
      </c>
      <c r="E10" s="32">
        <f>SUM(E8)</f>
        <v>20000</v>
      </c>
      <c r="F10" s="32">
        <f>SUM(F8:F9)</f>
        <v>25390.46</v>
      </c>
      <c r="G10" s="32">
        <f>SUM(G8:G9)</f>
        <v>0</v>
      </c>
      <c r="H10" s="32">
        <f>SUM(H8:H9)</f>
        <v>25390.46</v>
      </c>
      <c r="I10" s="54"/>
      <c r="J10" s="55"/>
    </row>
    <row r="11" customHeight="1" spans="1:10">
      <c r="A11" s="33">
        <v>2</v>
      </c>
      <c r="B11" s="34" t="s">
        <v>18</v>
      </c>
      <c r="C11" s="35">
        <v>0</v>
      </c>
      <c r="D11" s="33"/>
      <c r="E11" s="35">
        <f>C11*D11</f>
        <v>0</v>
      </c>
      <c r="F11" s="28">
        <v>0</v>
      </c>
      <c r="G11" s="28">
        <v>0</v>
      </c>
      <c r="H11" s="28">
        <f t="shared" ref="H10:H44" si="0">F11+G11</f>
        <v>0</v>
      </c>
      <c r="I11" s="51"/>
      <c r="J11" s="52" t="s">
        <v>19</v>
      </c>
    </row>
    <row r="12" customHeight="1" spans="1:10">
      <c r="A12" s="36"/>
      <c r="B12" s="37"/>
      <c r="C12" s="38"/>
      <c r="D12" s="36"/>
      <c r="E12" s="38"/>
      <c r="F12" s="28">
        <v>0</v>
      </c>
      <c r="G12" s="28">
        <v>0</v>
      </c>
      <c r="H12" s="28">
        <f t="shared" ref="H12" si="1">F12+G12</f>
        <v>0</v>
      </c>
      <c r="I12" s="51"/>
      <c r="J12" s="53"/>
    </row>
    <row r="13" s="14" customFormat="1" customHeight="1" spans="1:10">
      <c r="A13" s="30"/>
      <c r="B13" s="31" t="s">
        <v>20</v>
      </c>
      <c r="C13" s="32">
        <f>SUM(C11)</f>
        <v>0</v>
      </c>
      <c r="D13" s="32">
        <f>SUM(D11)</f>
        <v>0</v>
      </c>
      <c r="E13" s="32">
        <f>SUM(E11)</f>
        <v>0</v>
      </c>
      <c r="F13" s="32">
        <f>SUM(F11:F12)</f>
        <v>0</v>
      </c>
      <c r="G13" s="32">
        <f>SUM(G11:G12)</f>
        <v>0</v>
      </c>
      <c r="H13" s="32">
        <f>SUM(H11:H12)</f>
        <v>0</v>
      </c>
      <c r="I13" s="54"/>
      <c r="J13" s="55"/>
    </row>
    <row r="14" customHeight="1" spans="1:10">
      <c r="A14" s="26">
        <v>3</v>
      </c>
      <c r="B14" s="27" t="s">
        <v>21</v>
      </c>
      <c r="C14" s="28">
        <v>0</v>
      </c>
      <c r="D14" s="29"/>
      <c r="E14" s="28">
        <f>C14*D14</f>
        <v>0</v>
      </c>
      <c r="F14" s="28">
        <v>0</v>
      </c>
      <c r="G14" s="28">
        <v>0</v>
      </c>
      <c r="H14" s="28">
        <f t="shared" si="0"/>
        <v>0</v>
      </c>
      <c r="I14" s="51"/>
      <c r="J14" s="56" t="s">
        <v>22</v>
      </c>
    </row>
    <row r="15" customHeight="1" spans="1:10">
      <c r="A15" s="26"/>
      <c r="B15" s="27"/>
      <c r="C15" s="28"/>
      <c r="D15" s="29"/>
      <c r="E15" s="28"/>
      <c r="F15" s="28">
        <v>0</v>
      </c>
      <c r="G15" s="28">
        <v>0</v>
      </c>
      <c r="H15" s="28">
        <f t="shared" si="0"/>
        <v>0</v>
      </c>
      <c r="I15" s="51"/>
      <c r="J15" s="57"/>
    </row>
    <row r="16" customHeight="1" spans="1:10">
      <c r="A16" s="26"/>
      <c r="B16" s="27"/>
      <c r="C16" s="28"/>
      <c r="D16" s="29"/>
      <c r="E16" s="28"/>
      <c r="F16" s="28">
        <v>0</v>
      </c>
      <c r="G16" s="28">
        <v>0</v>
      </c>
      <c r="H16" s="28">
        <f t="shared" si="0"/>
        <v>0</v>
      </c>
      <c r="I16" s="51"/>
      <c r="J16" s="57"/>
    </row>
    <row r="17" customHeight="1" spans="1:10">
      <c r="A17" s="26"/>
      <c r="B17" s="27"/>
      <c r="C17" s="28"/>
      <c r="D17" s="29"/>
      <c r="E17" s="28"/>
      <c r="F17" s="28">
        <v>0</v>
      </c>
      <c r="G17" s="28">
        <v>0</v>
      </c>
      <c r="H17" s="28">
        <f t="shared" si="0"/>
        <v>0</v>
      </c>
      <c r="I17" s="51"/>
      <c r="J17" s="57"/>
    </row>
    <row r="18" s="14" customFormat="1" customHeight="1" spans="1:10">
      <c r="A18" s="30"/>
      <c r="B18" s="31" t="s">
        <v>23</v>
      </c>
      <c r="C18" s="32">
        <f>SUM(C14)</f>
        <v>0</v>
      </c>
      <c r="D18" s="32">
        <f t="shared" ref="D18:E18" si="2">SUM(D14)</f>
        <v>0</v>
      </c>
      <c r="E18" s="32">
        <f t="shared" si="2"/>
        <v>0</v>
      </c>
      <c r="F18" s="32">
        <f>SUM(F14:F17)</f>
        <v>0</v>
      </c>
      <c r="G18" s="32">
        <f t="shared" ref="G18:H18" si="3">SUM(G14:G17)</f>
        <v>0</v>
      </c>
      <c r="H18" s="32">
        <f t="shared" si="3"/>
        <v>0</v>
      </c>
      <c r="I18" s="54"/>
      <c r="J18" s="58"/>
    </row>
    <row r="19" ht="37" customHeight="1" spans="1:10">
      <c r="A19" s="26">
        <v>4</v>
      </c>
      <c r="B19" s="27" t="s">
        <v>24</v>
      </c>
      <c r="C19" s="28">
        <v>0</v>
      </c>
      <c r="D19" s="29">
        <v>0</v>
      </c>
      <c r="E19" s="28">
        <v>0</v>
      </c>
      <c r="F19" s="28">
        <v>609</v>
      </c>
      <c r="G19" s="28">
        <v>0</v>
      </c>
      <c r="H19" s="28">
        <f t="shared" si="0"/>
        <v>609</v>
      </c>
      <c r="I19" s="51" t="s">
        <v>25</v>
      </c>
      <c r="J19" s="56" t="s">
        <v>26</v>
      </c>
    </row>
    <row r="20" customHeight="1" spans="1:10">
      <c r="A20" s="26"/>
      <c r="B20" s="27"/>
      <c r="C20" s="28"/>
      <c r="D20" s="29"/>
      <c r="E20" s="28"/>
      <c r="F20" s="28">
        <v>0</v>
      </c>
      <c r="G20" s="28">
        <v>0</v>
      </c>
      <c r="H20" s="28">
        <f t="shared" si="0"/>
        <v>0</v>
      </c>
      <c r="I20" s="51"/>
      <c r="J20" s="57"/>
    </row>
    <row r="21" s="14" customFormat="1" customHeight="1" spans="1:10">
      <c r="A21" s="30"/>
      <c r="B21" s="31" t="s">
        <v>27</v>
      </c>
      <c r="C21" s="32">
        <f>SUM(C19)</f>
        <v>0</v>
      </c>
      <c r="D21" s="32">
        <f t="shared" ref="D21:E21" si="4">SUM(D19)</f>
        <v>0</v>
      </c>
      <c r="E21" s="32">
        <f t="shared" si="4"/>
        <v>0</v>
      </c>
      <c r="F21" s="32">
        <f>SUM(F19:F20)</f>
        <v>609</v>
      </c>
      <c r="G21" s="32">
        <f t="shared" ref="G21:H21" si="5">SUM(G19:G20)</f>
        <v>0</v>
      </c>
      <c r="H21" s="32">
        <f t="shared" si="5"/>
        <v>609</v>
      </c>
      <c r="I21" s="54"/>
      <c r="J21" s="58"/>
    </row>
    <row r="22" customHeight="1" spans="1:10">
      <c r="A22" s="33">
        <v>5</v>
      </c>
      <c r="B22" s="34" t="s">
        <v>28</v>
      </c>
      <c r="C22" s="35">
        <v>0</v>
      </c>
      <c r="D22" s="35">
        <v>0</v>
      </c>
      <c r="E22" s="28">
        <f>C22*D22</f>
        <v>0</v>
      </c>
      <c r="F22" s="28">
        <v>0</v>
      </c>
      <c r="G22" s="28">
        <v>0</v>
      </c>
      <c r="H22" s="28">
        <v>0</v>
      </c>
      <c r="I22" s="59"/>
      <c r="J22" s="52" t="s">
        <v>29</v>
      </c>
    </row>
    <row r="23" customHeight="1" spans="1:10">
      <c r="A23" s="39"/>
      <c r="B23" s="40"/>
      <c r="C23" s="41"/>
      <c r="D23" s="41"/>
      <c r="E23" s="28"/>
      <c r="F23" s="28">
        <v>0</v>
      </c>
      <c r="G23" s="28">
        <v>0</v>
      </c>
      <c r="H23" s="28">
        <v>0</v>
      </c>
      <c r="I23" s="51"/>
      <c r="J23" s="53"/>
    </row>
    <row r="24" customHeight="1" spans="1:10">
      <c r="A24" s="39"/>
      <c r="B24" s="40"/>
      <c r="C24" s="41"/>
      <c r="D24" s="41"/>
      <c r="E24" s="28"/>
      <c r="F24" s="28">
        <v>0</v>
      </c>
      <c r="G24" s="28">
        <v>0</v>
      </c>
      <c r="H24" s="28">
        <v>0</v>
      </c>
      <c r="I24" s="51"/>
      <c r="J24" s="53"/>
    </row>
    <row r="25" customHeight="1" spans="1:10">
      <c r="A25" s="36"/>
      <c r="B25" s="37"/>
      <c r="C25" s="38"/>
      <c r="D25" s="38"/>
      <c r="E25" s="28"/>
      <c r="F25" s="28">
        <v>0</v>
      </c>
      <c r="G25" s="28">
        <v>0</v>
      </c>
      <c r="H25" s="28">
        <v>0</v>
      </c>
      <c r="I25" s="51"/>
      <c r="J25" s="53"/>
    </row>
    <row r="26" s="14" customFormat="1" customHeight="1" spans="1:10">
      <c r="A26" s="30"/>
      <c r="B26" s="31" t="s">
        <v>30</v>
      </c>
      <c r="C26" s="32">
        <f>SUM(C22)</f>
        <v>0</v>
      </c>
      <c r="D26" s="32">
        <f>SUM(D22)</f>
        <v>0</v>
      </c>
      <c r="E26" s="32">
        <f>SUM(E22:E25)</f>
        <v>0</v>
      </c>
      <c r="F26" s="32">
        <f>SUM(F22:F25)</f>
        <v>0</v>
      </c>
      <c r="G26" s="32">
        <f>SUM(G22:G25)</f>
        <v>0</v>
      </c>
      <c r="H26" s="32">
        <f>SUM(H22:H25)</f>
        <v>0</v>
      </c>
      <c r="I26" s="54"/>
      <c r="J26" s="55"/>
    </row>
    <row r="27" customHeight="1" spans="1:10">
      <c r="A27" s="26">
        <v>6</v>
      </c>
      <c r="B27" s="27" t="s">
        <v>31</v>
      </c>
      <c r="C27" s="28">
        <v>0</v>
      </c>
      <c r="D27" s="29"/>
      <c r="E27" s="28">
        <f>C27*D27</f>
        <v>0</v>
      </c>
      <c r="F27" s="28">
        <v>0</v>
      </c>
      <c r="G27" s="28">
        <v>0</v>
      </c>
      <c r="H27" s="28">
        <f t="shared" si="0"/>
        <v>0</v>
      </c>
      <c r="I27" s="51"/>
      <c r="J27" s="52" t="s">
        <v>32</v>
      </c>
    </row>
    <row r="28" customHeight="1" spans="1:10">
      <c r="A28" s="26"/>
      <c r="B28" s="27"/>
      <c r="C28" s="28"/>
      <c r="D28" s="29"/>
      <c r="E28" s="28"/>
      <c r="F28" s="28">
        <v>0</v>
      </c>
      <c r="G28" s="28">
        <v>0</v>
      </c>
      <c r="H28" s="28">
        <f t="shared" si="0"/>
        <v>0</v>
      </c>
      <c r="I28" s="51"/>
      <c r="J28" s="57"/>
    </row>
    <row r="29" customHeight="1" spans="1:10">
      <c r="A29" s="26"/>
      <c r="B29" s="27"/>
      <c r="C29" s="28"/>
      <c r="D29" s="29"/>
      <c r="E29" s="28"/>
      <c r="F29" s="28">
        <v>0</v>
      </c>
      <c r="G29" s="28">
        <v>0</v>
      </c>
      <c r="H29" s="28">
        <f t="shared" si="0"/>
        <v>0</v>
      </c>
      <c r="I29" s="51"/>
      <c r="J29" s="57"/>
    </row>
    <row r="30" customHeight="1" spans="1:10">
      <c r="A30" s="26"/>
      <c r="B30" s="27"/>
      <c r="C30" s="28"/>
      <c r="D30" s="29"/>
      <c r="E30" s="28"/>
      <c r="F30" s="28">
        <v>0</v>
      </c>
      <c r="G30" s="28">
        <v>0</v>
      </c>
      <c r="H30" s="28">
        <f t="shared" si="0"/>
        <v>0</v>
      </c>
      <c r="I30" s="51"/>
      <c r="J30" s="57"/>
    </row>
    <row r="31" s="14" customFormat="1" customHeight="1" spans="1:10">
      <c r="A31" s="30"/>
      <c r="B31" s="31" t="s">
        <v>33</v>
      </c>
      <c r="C31" s="32">
        <f>SUM(C27)</f>
        <v>0</v>
      </c>
      <c r="D31" s="32">
        <f t="shared" ref="D31:E31" si="6">SUM(D27)</f>
        <v>0</v>
      </c>
      <c r="E31" s="32">
        <f t="shared" si="6"/>
        <v>0</v>
      </c>
      <c r="F31" s="32">
        <f>SUM(F27:F30)</f>
        <v>0</v>
      </c>
      <c r="G31" s="32">
        <f t="shared" ref="G31:H31" si="7">SUM(G27:G30)</f>
        <v>0</v>
      </c>
      <c r="H31" s="32">
        <f t="shared" si="7"/>
        <v>0</v>
      </c>
      <c r="I31" s="54"/>
      <c r="J31" s="58"/>
    </row>
    <row r="32" customHeight="1" spans="1:10">
      <c r="A32" s="26">
        <v>7</v>
      </c>
      <c r="B32" s="27" t="s">
        <v>34</v>
      </c>
      <c r="C32" s="28">
        <v>0</v>
      </c>
      <c r="D32" s="29"/>
      <c r="E32" s="28">
        <f>C32*D32</f>
        <v>0</v>
      </c>
      <c r="F32" s="28">
        <v>0</v>
      </c>
      <c r="G32" s="28">
        <v>0</v>
      </c>
      <c r="H32" s="28">
        <f t="shared" si="0"/>
        <v>0</v>
      </c>
      <c r="I32" s="51"/>
      <c r="J32" s="60"/>
    </row>
    <row r="33" customHeight="1" spans="1:10">
      <c r="A33" s="26"/>
      <c r="B33" s="27"/>
      <c r="C33" s="28"/>
      <c r="D33" s="29"/>
      <c r="E33" s="28"/>
      <c r="F33" s="28">
        <v>0</v>
      </c>
      <c r="G33" s="28">
        <v>0</v>
      </c>
      <c r="H33" s="28">
        <f t="shared" si="0"/>
        <v>0</v>
      </c>
      <c r="I33" s="51"/>
      <c r="J33" s="61"/>
    </row>
    <row r="34" customHeight="1" spans="1:10">
      <c r="A34" s="26"/>
      <c r="B34" s="27"/>
      <c r="C34" s="28"/>
      <c r="D34" s="29"/>
      <c r="E34" s="28"/>
      <c r="F34" s="28">
        <v>0</v>
      </c>
      <c r="G34" s="28">
        <v>0</v>
      </c>
      <c r="H34" s="28">
        <f t="shared" si="0"/>
        <v>0</v>
      </c>
      <c r="I34" s="51"/>
      <c r="J34" s="61"/>
    </row>
    <row r="35" customHeight="1" spans="1:10">
      <c r="A35" s="26"/>
      <c r="B35" s="27"/>
      <c r="C35" s="28"/>
      <c r="D35" s="29"/>
      <c r="E35" s="28"/>
      <c r="F35" s="28">
        <v>0</v>
      </c>
      <c r="G35" s="28">
        <v>0</v>
      </c>
      <c r="H35" s="28">
        <f t="shared" si="0"/>
        <v>0</v>
      </c>
      <c r="I35" s="51"/>
      <c r="J35" s="61"/>
    </row>
    <row r="36" s="14" customFormat="1" customHeight="1" spans="1:10">
      <c r="A36" s="30"/>
      <c r="B36" s="31" t="s">
        <v>35</v>
      </c>
      <c r="C36" s="32">
        <f>SUM(C32)</f>
        <v>0</v>
      </c>
      <c r="D36" s="32">
        <f t="shared" ref="D36:E36" si="8">SUM(D32)</f>
        <v>0</v>
      </c>
      <c r="E36" s="32">
        <f t="shared" si="8"/>
        <v>0</v>
      </c>
      <c r="F36" s="32">
        <f>SUM(F32:F35)</f>
        <v>0</v>
      </c>
      <c r="G36" s="32">
        <f t="shared" ref="G36:H36" si="9">SUM(G32:G35)</f>
        <v>0</v>
      </c>
      <c r="H36" s="32">
        <f t="shared" si="9"/>
        <v>0</v>
      </c>
      <c r="I36" s="54"/>
      <c r="J36" s="62"/>
    </row>
    <row r="37" customHeight="1" spans="1:10">
      <c r="A37" s="26">
        <v>8</v>
      </c>
      <c r="B37" s="27" t="s">
        <v>36</v>
      </c>
      <c r="C37" s="28">
        <v>0</v>
      </c>
      <c r="D37" s="29"/>
      <c r="E37" s="28">
        <f>C37*D37</f>
        <v>0</v>
      </c>
      <c r="F37" s="28">
        <v>0</v>
      </c>
      <c r="G37" s="28">
        <v>0</v>
      </c>
      <c r="H37" s="28">
        <f t="shared" si="0"/>
        <v>0</v>
      </c>
      <c r="I37" s="51"/>
      <c r="J37" s="56" t="s">
        <v>37</v>
      </c>
    </row>
    <row r="38" customHeight="1" spans="1:10">
      <c r="A38" s="26"/>
      <c r="B38" s="27"/>
      <c r="C38" s="28"/>
      <c r="D38" s="29"/>
      <c r="E38" s="28"/>
      <c r="F38" s="28">
        <v>0</v>
      </c>
      <c r="G38" s="28">
        <v>0</v>
      </c>
      <c r="H38" s="28">
        <f t="shared" si="0"/>
        <v>0</v>
      </c>
      <c r="I38" s="51"/>
      <c r="J38" s="57"/>
    </row>
    <row r="39" s="14" customFormat="1" customHeight="1" spans="1:10">
      <c r="A39" s="30"/>
      <c r="B39" s="31" t="s">
        <v>38</v>
      </c>
      <c r="C39" s="32">
        <f>SUM(C37)</f>
        <v>0</v>
      </c>
      <c r="D39" s="32">
        <f t="shared" ref="D39:E39" si="10">SUM(D37)</f>
        <v>0</v>
      </c>
      <c r="E39" s="32">
        <f t="shared" si="10"/>
        <v>0</v>
      </c>
      <c r="F39" s="32">
        <f>SUM(F37:F38)</f>
        <v>0</v>
      </c>
      <c r="G39" s="32">
        <f t="shared" ref="G39:H39" si="11">SUM(G37:G38)</f>
        <v>0</v>
      </c>
      <c r="H39" s="32">
        <f t="shared" si="11"/>
        <v>0</v>
      </c>
      <c r="I39" s="54"/>
      <c r="J39" s="58"/>
    </row>
    <row r="40" customHeight="1" spans="1:10">
      <c r="A40" s="26">
        <v>9</v>
      </c>
      <c r="B40" s="27" t="s">
        <v>39</v>
      </c>
      <c r="C40" s="28">
        <v>0</v>
      </c>
      <c r="D40" s="29"/>
      <c r="E40" s="28">
        <f>C40*D40</f>
        <v>0</v>
      </c>
      <c r="F40" s="28">
        <v>0</v>
      </c>
      <c r="G40" s="28">
        <v>0</v>
      </c>
      <c r="H40" s="28">
        <f t="shared" si="0"/>
        <v>0</v>
      </c>
      <c r="I40" s="51"/>
      <c r="J40" s="52" t="s">
        <v>40</v>
      </c>
    </row>
    <row r="41" customHeight="1" spans="1:10">
      <c r="A41" s="26"/>
      <c r="B41" s="27"/>
      <c r="C41" s="28"/>
      <c r="D41" s="29"/>
      <c r="E41" s="28"/>
      <c r="F41" s="28">
        <v>0</v>
      </c>
      <c r="G41" s="28">
        <v>0</v>
      </c>
      <c r="H41" s="28">
        <f t="shared" si="0"/>
        <v>0</v>
      </c>
      <c r="I41" s="51"/>
      <c r="J41" s="53"/>
    </row>
    <row r="42" customHeight="1" spans="1:10">
      <c r="A42" s="26"/>
      <c r="B42" s="27"/>
      <c r="C42" s="28"/>
      <c r="D42" s="29"/>
      <c r="E42" s="28"/>
      <c r="F42" s="28">
        <v>0</v>
      </c>
      <c r="G42" s="28">
        <v>0</v>
      </c>
      <c r="H42" s="28">
        <f t="shared" si="0"/>
        <v>0</v>
      </c>
      <c r="I42" s="51"/>
      <c r="J42" s="53"/>
    </row>
    <row r="43" s="14" customFormat="1" customHeight="1" spans="1:10">
      <c r="A43" s="30"/>
      <c r="B43" s="31" t="s">
        <v>41</v>
      </c>
      <c r="C43" s="32">
        <f>SUM(C40)</f>
        <v>0</v>
      </c>
      <c r="D43" s="32">
        <f t="shared" ref="D43:E43" si="12">SUM(D40)</f>
        <v>0</v>
      </c>
      <c r="E43" s="32">
        <f t="shared" si="12"/>
        <v>0</v>
      </c>
      <c r="F43" s="32">
        <f>SUM(F40:F42)</f>
        <v>0</v>
      </c>
      <c r="G43" s="32">
        <f t="shared" ref="G43:H43" si="13">SUM(G40:G42)</f>
        <v>0</v>
      </c>
      <c r="H43" s="32">
        <f t="shared" si="13"/>
        <v>0</v>
      </c>
      <c r="I43" s="54"/>
      <c r="J43" s="55"/>
    </row>
    <row r="44" customHeight="1" spans="1:10">
      <c r="A44" s="33">
        <v>10</v>
      </c>
      <c r="B44" s="27" t="s">
        <v>42</v>
      </c>
      <c r="C44" s="28">
        <v>0</v>
      </c>
      <c r="D44" s="29"/>
      <c r="E44" s="28">
        <f>C44*D44</f>
        <v>0</v>
      </c>
      <c r="F44" s="28">
        <v>0</v>
      </c>
      <c r="G44" s="28">
        <v>0</v>
      </c>
      <c r="H44" s="28">
        <f t="shared" si="0"/>
        <v>0</v>
      </c>
      <c r="I44" s="51"/>
      <c r="J44" s="60"/>
    </row>
    <row r="45" customHeight="1" spans="1:10">
      <c r="A45" s="39"/>
      <c r="B45" s="27"/>
      <c r="C45" s="28"/>
      <c r="D45" s="29"/>
      <c r="E45" s="28"/>
      <c r="F45" s="28">
        <v>0</v>
      </c>
      <c r="G45" s="28">
        <v>0</v>
      </c>
      <c r="H45" s="28">
        <f t="shared" ref="H45:H50" si="14">F45+G45</f>
        <v>0</v>
      </c>
      <c r="I45" s="51"/>
      <c r="J45" s="61"/>
    </row>
    <row r="46" customHeight="1" spans="1:10">
      <c r="A46" s="39"/>
      <c r="B46" s="27"/>
      <c r="C46" s="28"/>
      <c r="D46" s="29"/>
      <c r="E46" s="28"/>
      <c r="F46" s="28">
        <v>0</v>
      </c>
      <c r="G46" s="28">
        <v>0</v>
      </c>
      <c r="H46" s="28">
        <f t="shared" si="14"/>
        <v>0</v>
      </c>
      <c r="I46" s="51"/>
      <c r="J46" s="61"/>
    </row>
    <row r="47" customHeight="1" spans="1:10">
      <c r="A47" s="39"/>
      <c r="B47" s="27"/>
      <c r="C47" s="28"/>
      <c r="D47" s="29"/>
      <c r="E47" s="28"/>
      <c r="F47" s="28">
        <v>0</v>
      </c>
      <c r="G47" s="28">
        <v>0</v>
      </c>
      <c r="H47" s="28">
        <f t="shared" si="14"/>
        <v>0</v>
      </c>
      <c r="I47" s="51"/>
      <c r="J47" s="61"/>
    </row>
    <row r="48" customHeight="1" spans="1:10">
      <c r="A48" s="39"/>
      <c r="B48" s="27"/>
      <c r="C48" s="28"/>
      <c r="D48" s="29"/>
      <c r="E48" s="28"/>
      <c r="F48" s="28">
        <v>0</v>
      </c>
      <c r="G48" s="28">
        <v>0</v>
      </c>
      <c r="H48" s="28">
        <f t="shared" si="14"/>
        <v>0</v>
      </c>
      <c r="I48" s="51"/>
      <c r="J48" s="61"/>
    </row>
    <row r="49" customHeight="1" spans="1:10">
      <c r="A49" s="39"/>
      <c r="B49" s="27"/>
      <c r="C49" s="28"/>
      <c r="D49" s="29"/>
      <c r="E49" s="28"/>
      <c r="F49" s="28">
        <v>0</v>
      </c>
      <c r="G49" s="28">
        <v>0</v>
      </c>
      <c r="H49" s="28">
        <f t="shared" si="14"/>
        <v>0</v>
      </c>
      <c r="I49" s="51"/>
      <c r="J49" s="61"/>
    </row>
    <row r="50" customHeight="1" spans="1:10">
      <c r="A50" s="36"/>
      <c r="B50" s="27"/>
      <c r="C50" s="28"/>
      <c r="D50" s="29"/>
      <c r="E50" s="28"/>
      <c r="F50" s="28">
        <v>0</v>
      </c>
      <c r="G50" s="28">
        <v>0</v>
      </c>
      <c r="H50" s="28">
        <f t="shared" si="14"/>
        <v>0</v>
      </c>
      <c r="I50" s="51"/>
      <c r="J50" s="61"/>
    </row>
    <row r="51" s="14" customFormat="1" customHeight="1" spans="1:10">
      <c r="A51" s="30"/>
      <c r="B51" s="31" t="s">
        <v>43</v>
      </c>
      <c r="C51" s="32">
        <f>SUM(C44)</f>
        <v>0</v>
      </c>
      <c r="D51" s="32">
        <f t="shared" ref="D51:E51" si="15">SUM(D44)</f>
        <v>0</v>
      </c>
      <c r="E51" s="32">
        <f t="shared" si="15"/>
        <v>0</v>
      </c>
      <c r="F51" s="32">
        <f>SUM(F44:F50)</f>
        <v>0</v>
      </c>
      <c r="G51" s="32">
        <f t="shared" ref="G51:H51" si="16">SUM(G44:G50)</f>
        <v>0</v>
      </c>
      <c r="H51" s="32">
        <f t="shared" si="16"/>
        <v>0</v>
      </c>
      <c r="I51" s="54"/>
      <c r="J51" s="62"/>
    </row>
    <row r="52" customHeight="1" spans="1:10">
      <c r="A52" s="30"/>
      <c r="B52" s="31" t="s">
        <v>44</v>
      </c>
      <c r="C52" s="32">
        <f t="shared" ref="C52:H52" si="17">SUM(C51,C43,C39,C36,C31,C26,C21,C18,C13,C10)</f>
        <v>20000</v>
      </c>
      <c r="D52" s="32">
        <f t="shared" si="17"/>
        <v>1</v>
      </c>
      <c r="E52" s="32">
        <f t="shared" si="17"/>
        <v>20000</v>
      </c>
      <c r="F52" s="32">
        <f t="shared" si="17"/>
        <v>25999.46</v>
      </c>
      <c r="G52" s="32">
        <f t="shared" si="17"/>
        <v>0</v>
      </c>
      <c r="H52" s="32">
        <f t="shared" si="17"/>
        <v>25999.46</v>
      </c>
      <c r="I52" s="54"/>
      <c r="J52" s="63"/>
    </row>
    <row r="56" customHeight="1" spans="1:9">
      <c r="A56" s="42" t="s">
        <v>45</v>
      </c>
      <c r="B56" s="43"/>
      <c r="C56" s="44" t="s">
        <v>46</v>
      </c>
      <c r="D56" s="44"/>
      <c r="E56" s="44" t="s">
        <v>47</v>
      </c>
      <c r="F56" s="44"/>
      <c r="G56" s="44" t="s">
        <v>48</v>
      </c>
      <c r="H56" s="44"/>
      <c r="I56" s="64" t="s">
        <v>49</v>
      </c>
    </row>
    <row r="57" customHeight="1" spans="1:9">
      <c r="A57" s="45">
        <f>E52</f>
        <v>20000</v>
      </c>
      <c r="B57" s="46"/>
      <c r="C57" s="46">
        <f>H52</f>
        <v>25999.46</v>
      </c>
      <c r="D57" s="46"/>
      <c r="E57" s="46">
        <f>F52</f>
        <v>25999.46</v>
      </c>
      <c r="F57" s="46"/>
      <c r="G57" s="46">
        <f>G52</f>
        <v>0</v>
      </c>
      <c r="H57" s="46"/>
      <c r="I57" s="65">
        <f>A57-C57</f>
        <v>-5999.46</v>
      </c>
    </row>
    <row r="59" customHeight="1" spans="1:9">
      <c r="A59" s="47" t="s">
        <v>50</v>
      </c>
      <c r="B59" s="14"/>
      <c r="C59" s="48" t="s">
        <v>51</v>
      </c>
      <c r="D59" s="47"/>
      <c r="E59" s="47" t="s">
        <v>52</v>
      </c>
      <c r="F59" s="47"/>
      <c r="G59" s="47" t="s">
        <v>53</v>
      </c>
      <c r="H59" s="47"/>
      <c r="I59" s="14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7"/>
    <mergeCell ref="A19:A20"/>
    <mergeCell ref="A22:A25"/>
    <mergeCell ref="A27:A30"/>
    <mergeCell ref="A32:A35"/>
    <mergeCell ref="A37:A38"/>
    <mergeCell ref="A40:A42"/>
    <mergeCell ref="A44:A50"/>
    <mergeCell ref="B6:B7"/>
    <mergeCell ref="B8:B9"/>
    <mergeCell ref="B11:B12"/>
    <mergeCell ref="B14:B17"/>
    <mergeCell ref="B19:B20"/>
    <mergeCell ref="B22:B25"/>
    <mergeCell ref="B27:B30"/>
    <mergeCell ref="B32:B35"/>
    <mergeCell ref="B37:B38"/>
    <mergeCell ref="B40:B42"/>
    <mergeCell ref="B44:B50"/>
    <mergeCell ref="C8:C9"/>
    <mergeCell ref="C11:C12"/>
    <mergeCell ref="C14:C17"/>
    <mergeCell ref="C19:C20"/>
    <mergeCell ref="C22:C25"/>
    <mergeCell ref="C27:C30"/>
    <mergeCell ref="C32:C35"/>
    <mergeCell ref="C37:C38"/>
    <mergeCell ref="C40:C42"/>
    <mergeCell ref="C44:C50"/>
    <mergeCell ref="D8:D9"/>
    <mergeCell ref="D11:D12"/>
    <mergeCell ref="D14:D17"/>
    <mergeCell ref="D19:D20"/>
    <mergeCell ref="D22:D25"/>
    <mergeCell ref="D27:D30"/>
    <mergeCell ref="D32:D35"/>
    <mergeCell ref="D37:D38"/>
    <mergeCell ref="D40:D42"/>
    <mergeCell ref="D44:D50"/>
    <mergeCell ref="E8:E9"/>
    <mergeCell ref="E11:E12"/>
    <mergeCell ref="E14:E17"/>
    <mergeCell ref="E19:E20"/>
    <mergeCell ref="E22:E25"/>
    <mergeCell ref="E27:E30"/>
    <mergeCell ref="E32:E35"/>
    <mergeCell ref="E37:E38"/>
    <mergeCell ref="E40:E42"/>
    <mergeCell ref="E44:E50"/>
    <mergeCell ref="J4:J5"/>
    <mergeCell ref="J6:J7"/>
    <mergeCell ref="J8:J10"/>
    <mergeCell ref="J11:J13"/>
    <mergeCell ref="J14:J18"/>
    <mergeCell ref="J19:J21"/>
    <mergeCell ref="J22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7:AF202"/>
  <sheetViews>
    <sheetView zoomScale="60" zoomScaleNormal="60" workbookViewId="0">
      <selection activeCell="A1" sqref="$A1:$XFD1048576"/>
    </sheetView>
  </sheetViews>
  <sheetFormatPr defaultColWidth="8.88888888888889" defaultRowHeight="14.4"/>
  <sheetData>
    <row r="47" spans="23:23">
      <c r="W47" s="12" t="s">
        <v>54</v>
      </c>
    </row>
    <row r="48" spans="4:32">
      <c r="D48" t="s">
        <v>55</v>
      </c>
      <c r="M48" t="s">
        <v>56</v>
      </c>
      <c r="AF48" s="12" t="s">
        <v>54</v>
      </c>
    </row>
    <row r="96" spans="14:14">
      <c r="N96" s="9" t="s">
        <v>57</v>
      </c>
    </row>
    <row r="98" spans="4:22">
      <c r="D98" t="s">
        <v>58</v>
      </c>
      <c r="V98" t="s">
        <v>59</v>
      </c>
    </row>
    <row r="99" spans="32:32">
      <c r="AF99" t="s">
        <v>60</v>
      </c>
    </row>
    <row r="148" spans="13:31">
      <c r="M148" t="s">
        <v>61</v>
      </c>
      <c r="AE148" s="13" t="s">
        <v>62</v>
      </c>
    </row>
    <row r="150" spans="3:23">
      <c r="C150" t="s">
        <v>63</v>
      </c>
      <c r="W150" t="s">
        <v>63</v>
      </c>
    </row>
    <row r="182" spans="21:21">
      <c r="U182" s="2"/>
    </row>
    <row r="200" spans="32:32">
      <c r="AF200" t="s">
        <v>64</v>
      </c>
    </row>
    <row r="201" spans="4:13">
      <c r="D201" s="4" t="s">
        <v>65</v>
      </c>
      <c r="M201" s="4" t="s">
        <v>66</v>
      </c>
    </row>
    <row r="202" spans="23:23">
      <c r="W202" s="13" t="s">
        <v>67</v>
      </c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6:W419"/>
  <sheetViews>
    <sheetView zoomScale="80" zoomScaleNormal="80" topLeftCell="B307" workbookViewId="0">
      <selection activeCell="B307" sqref="$A1:$XFD1048576"/>
    </sheetView>
  </sheetViews>
  <sheetFormatPr defaultColWidth="8.88888888888889" defaultRowHeight="14.4"/>
  <cols>
    <col min="5" max="5" width="8.61111111111111" customWidth="1"/>
    <col min="9" max="9" width="16.3888888888889" customWidth="1"/>
  </cols>
  <sheetData>
    <row r="46" spans="4:4">
      <c r="D46" t="s">
        <v>68</v>
      </c>
    </row>
    <row r="47" spans="13:13">
      <c r="M47" t="s">
        <v>69</v>
      </c>
    </row>
    <row r="48" spans="22:22">
      <c r="V48" t="s">
        <v>70</v>
      </c>
    </row>
    <row r="97" spans="4:4">
      <c r="D97" s="8" t="s">
        <v>71</v>
      </c>
    </row>
    <row r="99" spans="22:22">
      <c r="V99" t="s">
        <v>64</v>
      </c>
    </row>
    <row r="101" spans="13:13">
      <c r="M101" s="8" t="s">
        <v>71</v>
      </c>
    </row>
    <row r="149" spans="21:21">
      <c r="U149" s="9" t="s">
        <v>72</v>
      </c>
    </row>
    <row r="150" spans="4:13">
      <c r="D150" s="9" t="s">
        <v>73</v>
      </c>
      <c r="M150" s="9" t="s">
        <v>72</v>
      </c>
    </row>
    <row r="201" spans="4:14">
      <c r="D201" t="s">
        <v>74</v>
      </c>
      <c r="N201" t="s">
        <v>75</v>
      </c>
    </row>
    <row r="252" spans="4:4">
      <c r="D252" t="s">
        <v>76</v>
      </c>
    </row>
    <row r="253" spans="14:23">
      <c r="N253" s="4" t="s">
        <v>77</v>
      </c>
      <c r="W253" t="s">
        <v>78</v>
      </c>
    </row>
    <row r="303" spans="14:14">
      <c r="N303" t="s">
        <v>79</v>
      </c>
    </row>
    <row r="304" spans="4:4">
      <c r="D304" s="10" t="s">
        <v>80</v>
      </c>
    </row>
    <row r="305" spans="23:23">
      <c r="W305" t="s">
        <v>81</v>
      </c>
    </row>
    <row r="353" spans="3:13">
      <c r="C353" s="8" t="s">
        <v>82</v>
      </c>
      <c r="M353" s="8" t="s">
        <v>82</v>
      </c>
    </row>
    <row r="355" spans="23:23">
      <c r="W355" t="s">
        <v>83</v>
      </c>
    </row>
    <row r="361" spans="20:21">
      <c r="T361" s="2"/>
      <c r="U361" s="2"/>
    </row>
    <row r="362" spans="2:5">
      <c r="B362" s="2"/>
      <c r="C362" s="2"/>
      <c r="D362" s="2"/>
      <c r="E362" s="2"/>
    </row>
    <row r="405" spans="4:22">
      <c r="D405" t="s">
        <v>84</v>
      </c>
      <c r="V405" s="10"/>
    </row>
    <row r="407" spans="14:14">
      <c r="N407" t="s">
        <v>84</v>
      </c>
    </row>
    <row r="419" spans="10:12">
      <c r="J419" s="2"/>
      <c r="K419" s="2"/>
      <c r="L419" s="11"/>
    </row>
  </sheetData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0:G230"/>
  <sheetViews>
    <sheetView topLeftCell="A100" workbookViewId="0">
      <selection activeCell="A100" sqref="$A1:$XFD1048576"/>
    </sheetView>
  </sheetViews>
  <sheetFormatPr defaultColWidth="8.88888888888889" defaultRowHeight="14.4" outlineLevelCol="6"/>
  <sheetData>
    <row r="30" spans="6:6">
      <c r="F30" s="4" t="s">
        <v>60</v>
      </c>
    </row>
    <row r="65" spans="6:7">
      <c r="F65" s="5" t="s">
        <v>85</v>
      </c>
      <c r="G65" s="6"/>
    </row>
    <row r="66" spans="6:6">
      <c r="F66" s="7"/>
    </row>
    <row r="98" spans="6:7">
      <c r="F98" s="5" t="s">
        <v>85</v>
      </c>
      <c r="G98" s="6"/>
    </row>
    <row r="132" spans="6:7">
      <c r="F132" s="5" t="s">
        <v>85</v>
      </c>
      <c r="G132" s="6"/>
    </row>
    <row r="165" spans="6:7">
      <c r="F165" s="5" t="s">
        <v>85</v>
      </c>
      <c r="G165" s="6"/>
    </row>
    <row r="197" spans="6:7">
      <c r="F197" s="5" t="s">
        <v>85</v>
      </c>
      <c r="G197" s="6"/>
    </row>
    <row r="230" spans="6:7">
      <c r="F230" s="5" t="s">
        <v>85</v>
      </c>
      <c r="G230" s="6"/>
    </row>
  </sheetData>
  <mergeCells count="6">
    <mergeCell ref="F65:G65"/>
    <mergeCell ref="F98:G98"/>
    <mergeCell ref="F132:G132"/>
    <mergeCell ref="F165:G165"/>
    <mergeCell ref="F197:G197"/>
    <mergeCell ref="F230:G230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8:N152"/>
  <sheetViews>
    <sheetView topLeftCell="A93" workbookViewId="0">
      <selection activeCell="R153" sqref="J103:R153"/>
    </sheetView>
  </sheetViews>
  <sheetFormatPr defaultColWidth="8.88888888888889" defaultRowHeight="14.4"/>
  <sheetData>
    <row r="48" spans="14:14">
      <c r="N48" t="s">
        <v>86</v>
      </c>
    </row>
    <row r="49" spans="4:4">
      <c r="D49" t="s">
        <v>86</v>
      </c>
    </row>
    <row r="54" spans="1:2">
      <c r="A54" s="2"/>
      <c r="B54" s="2"/>
    </row>
    <row r="94" spans="13:13">
      <c r="M94" t="s">
        <v>87</v>
      </c>
    </row>
    <row r="101" ht="18.6" spans="4:4">
      <c r="D101" s="3" t="s">
        <v>88</v>
      </c>
    </row>
    <row r="152" spans="4:4">
      <c r="D152" t="s">
        <v>89</v>
      </c>
    </row>
  </sheetData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0:M97"/>
  <sheetViews>
    <sheetView topLeftCell="A43" workbookViewId="0">
      <selection activeCell="O58" sqref="O58"/>
    </sheetView>
  </sheetViews>
  <sheetFormatPr defaultColWidth="8.88888888888889" defaultRowHeight="14.4"/>
  <sheetData>
    <row r="50" spans="4:13">
      <c r="D50" s="1" t="s">
        <v>86</v>
      </c>
      <c r="M50" s="1" t="s">
        <v>61</v>
      </c>
    </row>
    <row r="97" spans="3:4">
      <c r="C97" t="s">
        <v>90</v>
      </c>
      <c r="D97" t="s">
        <v>91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员工报销明细</vt:lpstr>
      <vt:lpstr>Sheet1</vt:lpstr>
      <vt:lpstr>Sheet2</vt:lpstr>
      <vt:lpstr>Sheet3</vt:lpstr>
      <vt:lpstr>Sheet4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2025-05-07T04:05:06Z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0B4D15DCE7F8423B80AACEE6EAB4E101_13</vt:lpwstr>
  </property>
</Properties>
</file>