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hink\Desktop\"/>
    </mc:Choice>
  </mc:AlternateContent>
  <bookViews>
    <workbookView xWindow="-120" yWindow="-120" windowWidth="20730" windowHeight="11160"/>
  </bookViews>
  <sheets>
    <sheet name="报价单" sheetId="8" r:id="rId1"/>
  </sheet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2" i="8" l="1"/>
  <c r="H29" i="8"/>
  <c r="H12" i="8"/>
  <c r="H23" i="8"/>
  <c r="H24" i="8"/>
  <c r="H25" i="8"/>
  <c r="H26" i="8"/>
  <c r="H27" i="8"/>
  <c r="H28" i="8"/>
  <c r="H61" i="8"/>
  <c r="D64" i="8"/>
  <c r="H64" i="8"/>
  <c r="H65" i="8"/>
  <c r="D80" i="8"/>
  <c r="H80" i="8"/>
  <c r="H81" i="8"/>
  <c r="H77" i="8"/>
  <c r="H74" i="8"/>
  <c r="H71" i="8"/>
  <c r="H69" i="8"/>
  <c r="H60" i="8"/>
  <c r="H19" i="8"/>
  <c r="H55" i="8"/>
  <c r="H47" i="8"/>
  <c r="H34" i="8"/>
  <c r="H10" i="8"/>
  <c r="H11" i="8"/>
  <c r="H22" i="8"/>
  <c r="H76" i="8"/>
  <c r="H75" i="8"/>
  <c r="H70" i="8"/>
  <c r="H68" i="8"/>
  <c r="H59" i="8"/>
  <c r="H58" i="8"/>
  <c r="H54" i="8"/>
  <c r="H53" i="8"/>
  <c r="H52" i="8"/>
  <c r="H51" i="8"/>
  <c r="H50" i="8"/>
  <c r="H49" i="8"/>
  <c r="H48" i="8"/>
  <c r="H45" i="8"/>
  <c r="H46" i="8"/>
  <c r="H41" i="8"/>
  <c r="H40" i="8"/>
  <c r="H39" i="8"/>
  <c r="H38" i="8"/>
  <c r="H37" i="8"/>
  <c r="H36" i="8"/>
  <c r="H35" i="8"/>
  <c r="H33" i="8"/>
  <c r="H32" i="8"/>
  <c r="H18" i="8"/>
  <c r="H17" i="8"/>
  <c r="H16" i="8"/>
  <c r="H15" i="8"/>
  <c r="H14" i="8"/>
  <c r="H13" i="8"/>
</calcChain>
</file>

<file path=xl/sharedStrings.xml><?xml version="1.0" encoding="utf-8"?>
<sst xmlns="http://schemas.openxmlformats.org/spreadsheetml/2006/main" count="298" uniqueCount="194">
  <si>
    <t>会议需求表及报价表格</t>
  </si>
  <si>
    <t>北京怀柔雁西湖国际会展中心</t>
  </si>
  <si>
    <r>
      <rPr>
        <b/>
        <sz val="10"/>
        <rFont val="黑体"/>
        <family val="3"/>
        <charset val="134"/>
      </rPr>
      <t xml:space="preserve">             </t>
    </r>
    <r>
      <rPr>
        <b/>
        <u/>
        <sz val="10"/>
        <rFont val="黑体"/>
        <family val="3"/>
        <charset val="134"/>
      </rPr>
      <t xml:space="preserve">                      </t>
    </r>
  </si>
  <si>
    <t>国内会议</t>
  </si>
  <si>
    <t xml:space="preserve">             </t>
  </si>
  <si>
    <t xml:space="preserve">            </t>
  </si>
  <si>
    <t>备注：</t>
  </si>
  <si>
    <t>1、蓝色区域由使用部门填写，黄色部分由供应商填写。
2、请严格按照本报价格式填写报价，每项最后可跟据具体的活动方案调整和细化每项内容，并逐行增加所涉及的费用明细,并调整计算公式确保最终报价的准确性（请不要改变原始报价结构）</t>
  </si>
  <si>
    <t>A</t>
  </si>
  <si>
    <t>A-1</t>
  </si>
  <si>
    <t>间/晚</t>
  </si>
  <si>
    <t>A-3</t>
  </si>
  <si>
    <t>会议室</t>
  </si>
  <si>
    <r>
      <rPr>
        <sz val="9"/>
        <color indexed="8"/>
        <rFont val="宋体"/>
        <family val="3"/>
        <charset val="134"/>
      </rPr>
      <t>场</t>
    </r>
    <r>
      <rPr>
        <sz val="9"/>
        <color indexed="8"/>
        <rFont val="Times New Roman"/>
        <family val="1"/>
      </rPr>
      <t>/</t>
    </r>
    <r>
      <rPr>
        <sz val="9"/>
        <color indexed="8"/>
        <rFont val="宋体"/>
        <family val="3"/>
        <charset val="134"/>
      </rPr>
      <t>天</t>
    </r>
  </si>
  <si>
    <t>投影仪/幕布</t>
  </si>
  <si>
    <t>说明流明和尺寸</t>
  </si>
  <si>
    <r>
      <rPr>
        <sz val="9"/>
        <color indexed="8"/>
        <rFont val="宋体"/>
        <family val="3"/>
        <charset val="134"/>
      </rPr>
      <t>台</t>
    </r>
    <r>
      <rPr>
        <sz val="9"/>
        <color indexed="8"/>
        <rFont val="Times New Roman"/>
        <family val="1"/>
      </rPr>
      <t>/</t>
    </r>
    <r>
      <rPr>
        <sz val="9"/>
        <color indexed="8"/>
        <rFont val="宋体"/>
        <family val="3"/>
        <charset val="134"/>
      </rPr>
      <t>天</t>
    </r>
  </si>
  <si>
    <t>A-4</t>
  </si>
  <si>
    <t>茶歇</t>
  </si>
  <si>
    <t>品种</t>
  </si>
  <si>
    <r>
      <rPr>
        <sz val="9"/>
        <color indexed="8"/>
        <rFont val="宋体"/>
        <family val="3"/>
        <charset val="134"/>
      </rPr>
      <t>人</t>
    </r>
    <r>
      <rPr>
        <sz val="9"/>
        <color indexed="8"/>
        <rFont val="Times New Roman"/>
        <family val="1"/>
      </rPr>
      <t>/</t>
    </r>
    <r>
      <rPr>
        <sz val="9"/>
        <color indexed="8"/>
        <rFont val="宋体"/>
        <family val="3"/>
        <charset val="134"/>
      </rPr>
      <t>次</t>
    </r>
  </si>
  <si>
    <t>话筒</t>
  </si>
  <si>
    <t>有线/无线，数量</t>
  </si>
  <si>
    <t>个/天</t>
  </si>
  <si>
    <t>A-5</t>
  </si>
  <si>
    <t>会场设备</t>
  </si>
  <si>
    <t>屏幕、反看板、计时器、音频设备等</t>
  </si>
  <si>
    <t>台/天</t>
  </si>
  <si>
    <t>会议室（按会议包价计算）</t>
  </si>
  <si>
    <t>人/天</t>
  </si>
  <si>
    <t>次</t>
  </si>
  <si>
    <t>B</t>
  </si>
  <si>
    <t>B-1</t>
  </si>
  <si>
    <t>人/次</t>
  </si>
  <si>
    <t>B-2</t>
  </si>
  <si>
    <t xml:space="preserve"> </t>
  </si>
  <si>
    <t>B-4</t>
  </si>
  <si>
    <t>B-5</t>
  </si>
  <si>
    <t>B-6</t>
  </si>
  <si>
    <t>B-7</t>
  </si>
  <si>
    <t>餐费合计</t>
  </si>
  <si>
    <t>C</t>
  </si>
  <si>
    <t>C-1</t>
  </si>
  <si>
    <t>机场及市内接送机用车（注明境内）</t>
  </si>
  <si>
    <t>辆/趟</t>
  </si>
  <si>
    <t>C-2</t>
  </si>
  <si>
    <t>外出用餐用车（注明境内）</t>
  </si>
  <si>
    <t>X座大巴车</t>
  </si>
  <si>
    <t>C-3</t>
  </si>
  <si>
    <t>包车（注明境内）</t>
  </si>
  <si>
    <t>X商务车</t>
  </si>
  <si>
    <t>辆/天</t>
  </si>
  <si>
    <t>C-4</t>
  </si>
  <si>
    <t>__地点-__地点</t>
  </si>
  <si>
    <t>人/单程</t>
  </si>
  <si>
    <t>D</t>
  </si>
  <si>
    <t>D-1</t>
  </si>
  <si>
    <t xml:space="preserve">险种：          保额：   </t>
  </si>
  <si>
    <t>人</t>
  </si>
  <si>
    <t>可按需求增减项目</t>
  </si>
  <si>
    <t>D-2</t>
  </si>
  <si>
    <t>8月1日前800元/人，8月1人后1000元/人</t>
  </si>
  <si>
    <t>D-3</t>
  </si>
  <si>
    <t>A3大小KT板接机牌</t>
  </si>
  <si>
    <t>块</t>
  </si>
  <si>
    <t>D-4</t>
  </si>
  <si>
    <t>讲台/签到台鲜花</t>
  </si>
  <si>
    <t>D-5</t>
  </si>
  <si>
    <t>背景板</t>
  </si>
  <si>
    <t>平方米</t>
  </si>
  <si>
    <t>D-6</t>
  </si>
  <si>
    <t>X展架</t>
  </si>
  <si>
    <t>D-7</t>
  </si>
  <si>
    <t>摄影</t>
  </si>
  <si>
    <t>天</t>
  </si>
  <si>
    <t>D-8</t>
  </si>
  <si>
    <t>摄像</t>
  </si>
  <si>
    <t>D-9</t>
  </si>
  <si>
    <t>桌卡</t>
  </si>
  <si>
    <t>D-10</t>
  </si>
  <si>
    <t>其他需求：</t>
  </si>
  <si>
    <t>E</t>
  </si>
  <si>
    <t>E-1</t>
  </si>
  <si>
    <t>E-2</t>
  </si>
  <si>
    <t>以上总计</t>
  </si>
  <si>
    <t>F</t>
  </si>
  <si>
    <t>F-1</t>
  </si>
  <si>
    <t>G</t>
  </si>
  <si>
    <t>现场服务人员费用</t>
  </si>
  <si>
    <t>G-1</t>
  </si>
  <si>
    <t>程</t>
  </si>
  <si>
    <t>G-2</t>
  </si>
  <si>
    <t>晚</t>
  </si>
  <si>
    <t>G-3</t>
  </si>
  <si>
    <t>补助</t>
  </si>
  <si>
    <t>H</t>
  </si>
  <si>
    <t>H-1</t>
  </si>
  <si>
    <t>预估金额，以实际发生费用结算</t>
  </si>
  <si>
    <t>H-2</t>
  </si>
  <si>
    <t>经济舱（国际）</t>
  </si>
  <si>
    <t>H-3</t>
  </si>
  <si>
    <t>商务舱（国际）</t>
  </si>
  <si>
    <t>J</t>
  </si>
  <si>
    <t>J-1</t>
  </si>
  <si>
    <r>
      <rPr>
        <b/>
        <sz val="10"/>
        <rFont val="Arial"/>
        <family val="2"/>
      </rPr>
      <t xml:space="preserve">                    </t>
    </r>
    <r>
      <rPr>
        <b/>
        <sz val="10"/>
        <rFont val="宋体"/>
        <family val="3"/>
        <charset val="134"/>
      </rPr>
      <t>供应商签字敲章确认</t>
    </r>
    <r>
      <rPr>
        <b/>
        <sz val="10"/>
        <rFont val="Arial"/>
        <family val="2"/>
      </rPr>
      <t xml:space="preserve">/Sign and Chop by supplier:                                                                                                                                                                                                         </t>
    </r>
  </si>
  <si>
    <t>中华医学会第十九次全国病毒肝炎及肝病学术会议</t>
    <phoneticPr fontId="29" type="noConversion"/>
  </si>
  <si>
    <t>8月1日之前，之后1000元/人</t>
    <phoneticPr fontId="29" type="noConversion"/>
  </si>
  <si>
    <t>2019.7.10</t>
    <phoneticPr fontId="29" type="noConversion"/>
  </si>
  <si>
    <t>__地点-__地点</t>
    <phoneticPr fontId="29" type="noConversion"/>
  </si>
  <si>
    <t>耿吴茜/18210062127</t>
    <phoneticPr fontId="29" type="noConversion"/>
  </si>
  <si>
    <t>自助午餐</t>
    <phoneticPr fontId="29" type="noConversion"/>
  </si>
  <si>
    <t>桌餐晚餐</t>
    <phoneticPr fontId="29" type="noConversion"/>
  </si>
  <si>
    <t>8月22~25日</t>
    <phoneticPr fontId="29" type="noConversion"/>
  </si>
  <si>
    <t>会议名称                      Meeting Title</t>
    <phoneticPr fontId="14" type="noConversion"/>
  </si>
  <si>
    <t>会议类型             Meeting Type</t>
    <phoneticPr fontId="14" type="noConversion"/>
  </si>
  <si>
    <t>会议时间                Meeting Time</t>
    <phoneticPr fontId="14" type="noConversion"/>
  </si>
  <si>
    <r>
      <t>会议地点                    Meeting Venue</t>
    </r>
    <r>
      <rPr>
        <b/>
        <u/>
        <sz val="10"/>
        <rFont val="黑体"/>
        <family val="3"/>
        <charset val="134"/>
      </rPr>
      <t xml:space="preserve">                      </t>
    </r>
    <phoneticPr fontId="14" type="noConversion"/>
  </si>
  <si>
    <t>外部参加人数                   Attendance of External</t>
    <phoneticPr fontId="14" type="noConversion"/>
  </si>
  <si>
    <t>内部参加人数              Attendance of Internal</t>
    <phoneticPr fontId="14" type="noConversion"/>
  </si>
  <si>
    <t>联系人/电话 Contact Person</t>
    <phoneticPr fontId="14" type="noConversion"/>
  </si>
  <si>
    <t>报价有效期           Validation of Quotation</t>
    <phoneticPr fontId="14" type="noConversion"/>
  </si>
  <si>
    <t>供应商名称         Vendor Name</t>
    <phoneticPr fontId="14" type="noConversion"/>
  </si>
  <si>
    <t>康辉集团北京国际会议展览有限公司           COMFORT INTERNATIONAL M.I.C.E. SERVICE CO.,LTD</t>
    <phoneticPr fontId="29" type="noConversion"/>
  </si>
  <si>
    <t>项      目 Item</t>
    <phoneticPr fontId="29" type="noConversion"/>
  </si>
  <si>
    <t>报     价   Quotation</t>
    <phoneticPr fontId="29" type="noConversion"/>
  </si>
  <si>
    <t>序号 No.</t>
    <phoneticPr fontId="14" type="noConversion"/>
  </si>
  <si>
    <t>项  目 Item</t>
    <phoneticPr fontId="14" type="noConversion"/>
  </si>
  <si>
    <t>内  容 Detail</t>
    <phoneticPr fontId="29" type="noConversion"/>
  </si>
  <si>
    <t>数量 Quantity</t>
    <phoneticPr fontId="14" type="noConversion"/>
  </si>
  <si>
    <t>天数/次数 Time</t>
    <phoneticPr fontId="14" type="noConversion"/>
  </si>
  <si>
    <t>单位 Unit</t>
    <phoneticPr fontId="14" type="noConversion"/>
  </si>
  <si>
    <t>单价（RMB） Price</t>
    <phoneticPr fontId="14" type="noConversion"/>
  </si>
  <si>
    <r>
      <t>小</t>
    </r>
    <r>
      <rPr>
        <b/>
        <sz val="10"/>
        <rFont val="Times New Roman"/>
        <family val="1"/>
      </rPr>
      <t xml:space="preserve"> </t>
    </r>
    <r>
      <rPr>
        <b/>
        <sz val="10"/>
        <rFont val="黑体"/>
        <family val="3"/>
        <charset val="134"/>
      </rPr>
      <t>计</t>
    </r>
    <r>
      <rPr>
        <b/>
        <sz val="10"/>
        <rFont val="Times New Roman"/>
        <family val="1"/>
      </rPr>
      <t xml:space="preserve"> Total</t>
    </r>
    <phoneticPr fontId="14" type="noConversion"/>
  </si>
  <si>
    <t>备       注  Remark</t>
    <phoneticPr fontId="14" type="noConversion"/>
  </si>
  <si>
    <t>酒店：Hotel</t>
    <phoneticPr fontId="29" type="noConversion"/>
  </si>
  <si>
    <t>普通大床房（8月22~25 日3晚）Single 3 nights</t>
    <phoneticPr fontId="29" type="noConversion"/>
  </si>
  <si>
    <t>普通双床房（（8月22~25日3晚）Twin 3 nights</t>
    <phoneticPr fontId="29" type="noConversion"/>
  </si>
  <si>
    <t>普通双床房（（8月22~25日3晚）Twin for single use 3 nights</t>
    <phoneticPr fontId="29" type="noConversion"/>
  </si>
  <si>
    <t>序号 No.</t>
    <phoneticPr fontId="14" type="noConversion"/>
  </si>
  <si>
    <t>内  容 Detail</t>
    <phoneticPr fontId="29" type="noConversion"/>
  </si>
  <si>
    <t>人数 Quantity</t>
    <phoneticPr fontId="14" type="noConversion"/>
  </si>
  <si>
    <t xml:space="preserve"> 次   Time</t>
    <phoneticPr fontId="14" type="noConversion"/>
  </si>
  <si>
    <t xml:space="preserve">单位  Unit  </t>
    <phoneticPr fontId="14" type="noConversion"/>
  </si>
  <si>
    <t>小 计                            Total</t>
    <phoneticPr fontId="14" type="noConversion"/>
  </si>
  <si>
    <t>备注  Remark</t>
    <phoneticPr fontId="14" type="noConversion"/>
  </si>
  <si>
    <t>用餐 Meal</t>
    <phoneticPr fontId="29" type="noConversion"/>
  </si>
  <si>
    <t>住宿会场费用合计 Total</t>
    <phoneticPr fontId="29" type="noConversion"/>
  </si>
  <si>
    <t>8月22日午餐 Lunch</t>
    <phoneticPr fontId="29" type="noConversion"/>
  </si>
  <si>
    <t>8月23日午餐 Lunch</t>
    <phoneticPr fontId="29" type="noConversion"/>
  </si>
  <si>
    <t>8月23日晚餐 Dinner</t>
    <phoneticPr fontId="29" type="noConversion"/>
  </si>
  <si>
    <t>单价（RMB）        Unit Price</t>
    <phoneticPr fontId="14" type="noConversion"/>
  </si>
  <si>
    <t>交通  Vehicle</t>
    <phoneticPr fontId="29" type="noConversion"/>
  </si>
  <si>
    <t>4座商务车 Domestic Vehicle 4 seats</t>
    <phoneticPr fontId="29" type="noConversion"/>
  </si>
  <si>
    <t>北京人民政府宽沟招待所            City Council Kuangou Guest House</t>
    <phoneticPr fontId="29" type="noConversion"/>
  </si>
  <si>
    <t>X座商务车</t>
    <phoneticPr fontId="29" type="noConversion"/>
  </si>
  <si>
    <t>火车票或动车票 Train Tickets</t>
    <phoneticPr fontId="29" type="noConversion"/>
  </si>
  <si>
    <t>车辆费用合计 Total</t>
    <phoneticPr fontId="29" type="noConversion"/>
  </si>
  <si>
    <t>其他费用 Other cost</t>
    <phoneticPr fontId="29" type="noConversion"/>
  </si>
  <si>
    <t>保险费 Insurance</t>
    <phoneticPr fontId="29" type="noConversion"/>
  </si>
  <si>
    <t>会议注册费 Registration fee</t>
    <phoneticPr fontId="29" type="noConversion"/>
  </si>
  <si>
    <t>接机牌 Sign Board</t>
    <phoneticPr fontId="29" type="noConversion"/>
  </si>
  <si>
    <t>其他项目费用合计 Total</t>
    <phoneticPr fontId="29" type="noConversion"/>
  </si>
  <si>
    <r>
      <rPr>
        <b/>
        <sz val="9"/>
        <rFont val="宋体"/>
        <family val="3"/>
        <charset val="134"/>
      </rPr>
      <t>合计</t>
    </r>
    <r>
      <rPr>
        <b/>
        <sz val="9"/>
        <rFont val="Arial"/>
        <family val="2"/>
      </rPr>
      <t xml:space="preserve"> Total</t>
    </r>
    <phoneticPr fontId="29" type="noConversion"/>
  </si>
  <si>
    <r>
      <rPr>
        <b/>
        <sz val="9"/>
        <rFont val="宋体"/>
        <family val="3"/>
        <charset val="134"/>
      </rPr>
      <t>工作人员费用</t>
    </r>
    <r>
      <rPr>
        <b/>
        <sz val="9"/>
        <rFont val="Arial"/>
        <family val="2"/>
      </rPr>
      <t xml:space="preserve"> Worker</t>
    </r>
    <phoneticPr fontId="29" type="noConversion"/>
  </si>
  <si>
    <r>
      <rPr>
        <sz val="9"/>
        <rFont val="宋体"/>
        <family val="3"/>
        <charset val="134"/>
      </rPr>
      <t>接送机人员</t>
    </r>
    <r>
      <rPr>
        <sz val="9"/>
        <rFont val="Arial"/>
        <family val="2"/>
      </rPr>
      <t xml:space="preserve"> pick up workers</t>
    </r>
    <phoneticPr fontId="29" type="noConversion"/>
  </si>
  <si>
    <r>
      <rPr>
        <sz val="9"/>
        <rFont val="宋体"/>
        <family val="3"/>
        <charset val="134"/>
      </rPr>
      <t>地陪</t>
    </r>
    <r>
      <rPr>
        <sz val="9"/>
        <rFont val="Arial"/>
        <family val="2"/>
      </rPr>
      <t xml:space="preserve"> Local workers</t>
    </r>
    <phoneticPr fontId="29" type="noConversion"/>
  </si>
  <si>
    <t>服务费 Service</t>
    <phoneticPr fontId="29" type="noConversion"/>
  </si>
  <si>
    <t>服务费 Service fee</t>
    <phoneticPr fontId="29" type="noConversion"/>
  </si>
  <si>
    <t>服务费合计 Total</t>
    <phoneticPr fontId="29" type="noConversion"/>
  </si>
  <si>
    <t>机票</t>
    <phoneticPr fontId="29" type="noConversion"/>
  </si>
  <si>
    <t>人员费用合计 Total</t>
    <phoneticPr fontId="29" type="noConversion"/>
  </si>
  <si>
    <t>全陪工作人员费用 Escort</t>
    <phoneticPr fontId="29" type="noConversion"/>
  </si>
  <si>
    <t>房费 Accomodation</t>
    <phoneticPr fontId="29" type="noConversion"/>
  </si>
  <si>
    <t>机票 Air ticket</t>
    <phoneticPr fontId="29" type="noConversion"/>
  </si>
  <si>
    <t xml:space="preserve">经济舱（国内) </t>
    <phoneticPr fontId="29" type="noConversion"/>
  </si>
  <si>
    <t>Economy class  Domestic</t>
    <phoneticPr fontId="29" type="noConversion"/>
  </si>
  <si>
    <t>税金 Tax</t>
    <phoneticPr fontId="29" type="noConversion"/>
  </si>
  <si>
    <t>税金 Tax</t>
    <phoneticPr fontId="29" type="noConversion"/>
  </si>
  <si>
    <r>
      <rPr>
        <b/>
        <sz val="11"/>
        <rFont val="宋体"/>
        <family val="3"/>
        <charset val="134"/>
      </rPr>
      <t>总计</t>
    </r>
    <r>
      <rPr>
        <b/>
        <sz val="11"/>
        <rFont val="Arial"/>
        <family val="2"/>
      </rPr>
      <t xml:space="preserve"> Total cost with VAT</t>
    </r>
    <phoneticPr fontId="29" type="noConversion"/>
  </si>
  <si>
    <t>机票费用合计 Total</t>
    <phoneticPr fontId="29" type="noConversion"/>
  </si>
  <si>
    <t xml:space="preserve">大会酒店，含早含服务费         Appointed hotel by congress,including tax and breakfast </t>
    <phoneticPr fontId="29" type="noConversion"/>
  </si>
  <si>
    <t>预估数量，以实际发生费用结算             Base on the actual cost</t>
    <phoneticPr fontId="29" type="noConversion"/>
  </si>
  <si>
    <t>8月22日晚餐 Dinner</t>
    <phoneticPr fontId="29" type="noConversion"/>
  </si>
  <si>
    <t>桌餐晚餐</t>
    <phoneticPr fontId="29" type="noConversion"/>
  </si>
  <si>
    <t>预估数量，以实际发生费用结算             Base on the actual cost</t>
    <phoneticPr fontId="29" type="noConversion"/>
  </si>
  <si>
    <t>8月24日午餐 Lunch</t>
    <phoneticPr fontId="29" type="noConversion"/>
  </si>
  <si>
    <t>8月24日晚餐 Dinner</t>
    <phoneticPr fontId="29" type="noConversion"/>
  </si>
  <si>
    <t>8月25日午餐 Lunch</t>
    <phoneticPr fontId="29" type="noConversion"/>
  </si>
  <si>
    <t>自助/桌餐</t>
    <phoneticPr fontId="29" type="noConversion"/>
  </si>
  <si>
    <t>大会负责 Covered by congress</t>
    <phoneticPr fontId="29" type="noConversion"/>
  </si>
  <si>
    <t>始发地用车预估             Departure pick up and drop off service</t>
    <phoneticPr fontId="29" type="noConversion"/>
  </si>
  <si>
    <t xml:space="preserve">首都机场-宽沟酒店单程接送 Beijing airport pick up and drop off service </t>
    <phoneticPr fontId="29" type="noConversion"/>
  </si>
  <si>
    <t>火车站-宽沟单程接送  Beijing train station pick and drop off service</t>
    <phoneticPr fontId="29" type="noConversion"/>
  </si>
  <si>
    <t>高铁始发地-北京单程二等座票价预估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</si>
</sst>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#,##0.00_ "/>
    <numFmt numFmtId="177" formatCode="#,##0.0_ "/>
  </numFmts>
  <fonts count="32">
    <font>
      <sz val="11"/>
      <color theme="1"/>
      <name val="宋体"/>
      <charset val="134"/>
      <scheme val="minor"/>
    </font>
    <font>
      <b/>
      <sz val="14"/>
      <name val="宋体"/>
      <family val="3"/>
      <charset val="134"/>
    </font>
    <font>
      <b/>
      <sz val="10"/>
      <name val="黑体"/>
      <family val="3"/>
      <charset val="134"/>
    </font>
    <font>
      <b/>
      <u/>
      <sz val="10"/>
      <color indexed="10"/>
      <name val="黑体"/>
      <family val="3"/>
      <charset val="134"/>
    </font>
    <font>
      <b/>
      <u/>
      <sz val="9"/>
      <color indexed="10"/>
      <name val="黑体"/>
      <family val="3"/>
      <charset val="134"/>
    </font>
    <font>
      <b/>
      <sz val="10"/>
      <color indexed="10"/>
      <name val="黑体"/>
      <family val="3"/>
      <charset val="134"/>
    </font>
    <font>
      <b/>
      <sz val="10"/>
      <color rgb="FFFF0000"/>
      <name val="黑体"/>
      <family val="3"/>
      <charset val="134"/>
    </font>
    <font>
      <b/>
      <sz val="10"/>
      <color rgb="FFFF0000"/>
      <name val="Arial"/>
      <family val="2"/>
    </font>
    <font>
      <b/>
      <sz val="14"/>
      <name val="黑体"/>
      <family val="3"/>
      <charset val="134"/>
    </font>
    <font>
      <b/>
      <sz val="9"/>
      <name val="Arial"/>
      <family val="2"/>
    </font>
    <font>
      <b/>
      <sz val="9"/>
      <name val="宋体"/>
      <family val="3"/>
      <charset val="134"/>
    </font>
    <font>
      <sz val="9"/>
      <name val="Arial"/>
      <family val="2"/>
    </font>
    <font>
      <sz val="9"/>
      <color indexed="8"/>
      <name val="宋体"/>
      <family val="3"/>
      <charset val="134"/>
    </font>
    <font>
      <sz val="9"/>
      <color indexed="8"/>
      <name val="Arial"/>
      <family val="2"/>
    </font>
    <font>
      <sz val="9"/>
      <name val="宋体"/>
      <family val="3"/>
      <charset val="134"/>
    </font>
    <font>
      <b/>
      <sz val="10"/>
      <color indexed="9"/>
      <name val="黑体"/>
      <family val="3"/>
      <charset val="134"/>
    </font>
    <font>
      <b/>
      <sz val="10"/>
      <color theme="0"/>
      <name val="黑体"/>
      <family val="3"/>
      <charset val="134"/>
    </font>
    <font>
      <sz val="9"/>
      <color theme="1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name val="宋体"/>
      <family val="3"/>
      <charset val="134"/>
    </font>
    <font>
      <sz val="9"/>
      <color indexed="10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u/>
      <sz val="10"/>
      <name val="黑体"/>
      <family val="3"/>
      <charset val="134"/>
    </font>
    <font>
      <b/>
      <sz val="10"/>
      <name val="Times New Roman"/>
      <family val="1"/>
    </font>
    <font>
      <sz val="9"/>
      <color indexed="8"/>
      <name val="Times New Roman"/>
      <family val="1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9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5">
    <xf numFmtId="0" fontId="0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43" fontId="24" fillId="0" borderId="0" applyFont="0" applyFill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0" fillId="2" borderId="0" xfId="0" applyFill="1">
      <alignment vertical="center"/>
    </xf>
    <xf numFmtId="0" fontId="6" fillId="0" borderId="0" xfId="3" applyFont="1" applyFill="1" applyBorder="1" applyAlignment="1">
      <alignment horizontal="left" vertical="center"/>
    </xf>
    <xf numFmtId="0" fontId="9" fillId="0" borderId="0" xfId="3" applyFont="1" applyBorder="1" applyAlignment="1">
      <alignment horizontal="center" vertical="center"/>
    </xf>
    <xf numFmtId="0" fontId="10" fillId="0" borderId="0" xfId="3" applyFont="1" applyBorder="1" applyAlignment="1">
      <alignment horizontal="left" vertical="center"/>
    </xf>
    <xf numFmtId="0" fontId="11" fillId="0" borderId="0" xfId="3" applyFont="1" applyBorder="1" applyAlignment="1">
      <alignment horizontal="center" vertical="center"/>
    </xf>
    <xf numFmtId="0" fontId="12" fillId="3" borderId="0" xfId="3" applyFont="1" applyFill="1" applyBorder="1" applyAlignment="1">
      <alignment horizontal="left" vertical="center"/>
    </xf>
    <xf numFmtId="0" fontId="13" fillId="3" borderId="0" xfId="3" applyFont="1" applyFill="1" applyBorder="1" applyAlignment="1">
      <alignment horizontal="center" vertical="center"/>
    </xf>
    <xf numFmtId="0" fontId="12" fillId="0" borderId="0" xfId="3" applyFont="1" applyBorder="1" applyAlignment="1">
      <alignment horizontal="center" vertical="center"/>
    </xf>
    <xf numFmtId="40" fontId="13" fillId="4" borderId="0" xfId="3" applyNumberFormat="1" applyFont="1" applyFill="1" applyBorder="1" applyAlignment="1">
      <alignment horizontal="right" vertical="center"/>
    </xf>
    <xf numFmtId="4" fontId="11" fillId="0" borderId="0" xfId="3" applyNumberFormat="1" applyFont="1" applyFill="1" applyBorder="1">
      <alignment vertical="center"/>
    </xf>
    <xf numFmtId="0" fontId="12" fillId="0" borderId="0" xfId="3" applyFont="1" applyFill="1" applyBorder="1" applyAlignment="1">
      <alignment horizontal="left" vertical="center"/>
    </xf>
    <xf numFmtId="0" fontId="12" fillId="3" borderId="0" xfId="3" applyFont="1" applyFill="1" applyBorder="1" applyAlignment="1">
      <alignment horizontal="left" vertical="center" wrapText="1"/>
    </xf>
    <xf numFmtId="0" fontId="12" fillId="4" borderId="0" xfId="3" applyFont="1" applyFill="1" applyBorder="1" applyAlignment="1">
      <alignment vertical="center" wrapText="1"/>
    </xf>
    <xf numFmtId="0" fontId="14" fillId="0" borderId="0" xfId="3" applyFont="1" applyFill="1" applyBorder="1" applyAlignment="1">
      <alignment horizontal="left" vertical="center"/>
    </xf>
    <xf numFmtId="4" fontId="9" fillId="6" borderId="0" xfId="3" applyNumberFormat="1" applyFont="1" applyFill="1" applyBorder="1">
      <alignment vertical="center"/>
    </xf>
    <xf numFmtId="0" fontId="15" fillId="7" borderId="0" xfId="3" applyFont="1" applyFill="1" applyBorder="1" applyAlignment="1">
      <alignment horizontal="center" vertical="center"/>
    </xf>
    <xf numFmtId="0" fontId="9" fillId="0" borderId="0" xfId="3" applyFont="1" applyFill="1" applyBorder="1" applyAlignment="1">
      <alignment horizontal="center" vertical="center"/>
    </xf>
    <xf numFmtId="0" fontId="11" fillId="0" borderId="0" xfId="3" applyFont="1" applyFill="1" applyBorder="1" applyAlignment="1">
      <alignment horizontal="center" vertical="center"/>
    </xf>
    <xf numFmtId="0" fontId="14" fillId="3" borderId="0" xfId="3" applyFont="1" applyFill="1" applyBorder="1" applyAlignment="1">
      <alignment horizontal="left" vertical="center"/>
    </xf>
    <xf numFmtId="0" fontId="14" fillId="3" borderId="0" xfId="3" applyFont="1" applyFill="1" applyBorder="1" applyAlignment="1">
      <alignment horizontal="right" vertical="center"/>
    </xf>
    <xf numFmtId="0" fontId="14" fillId="3" borderId="0" xfId="3" applyFont="1" applyFill="1" applyBorder="1" applyAlignment="1">
      <alignment horizontal="center" vertical="center"/>
    </xf>
    <xf numFmtId="0" fontId="14" fillId="0" borderId="0" xfId="3" applyFont="1" applyFill="1" applyBorder="1" applyAlignment="1">
      <alignment horizontal="center" vertical="center"/>
    </xf>
    <xf numFmtId="4" fontId="17" fillId="4" borderId="0" xfId="3" applyNumberFormat="1" applyFont="1" applyFill="1" applyBorder="1">
      <alignment vertical="center"/>
    </xf>
    <xf numFmtId="0" fontId="11" fillId="3" borderId="0" xfId="3" applyFont="1" applyFill="1" applyBorder="1" applyAlignment="1">
      <alignment vertical="center"/>
    </xf>
    <xf numFmtId="0" fontId="14" fillId="0" borderId="0" xfId="3" applyFont="1" applyBorder="1" applyAlignment="1">
      <alignment horizontal="left" vertical="center"/>
    </xf>
    <xf numFmtId="4" fontId="11" fillId="4" borderId="0" xfId="3" applyNumberFormat="1" applyFont="1" applyFill="1" applyBorder="1">
      <alignment vertical="center"/>
    </xf>
    <xf numFmtId="0" fontId="11" fillId="3" borderId="0" xfId="3" applyFont="1" applyFill="1" applyBorder="1" applyAlignment="1">
      <alignment horizontal="center" vertical="center"/>
    </xf>
    <xf numFmtId="0" fontId="14" fillId="0" borderId="0" xfId="3" applyFont="1" applyBorder="1" applyAlignment="1">
      <alignment horizontal="center" vertical="center"/>
    </xf>
    <xf numFmtId="0" fontId="9" fillId="4" borderId="0" xfId="3" applyFont="1" applyFill="1" applyBorder="1" applyAlignment="1">
      <alignment horizontal="left" vertical="center"/>
    </xf>
    <xf numFmtId="0" fontId="11" fillId="0" borderId="0" xfId="3" applyFont="1" applyBorder="1" applyAlignment="1">
      <alignment horizontal="left" vertical="center"/>
    </xf>
    <xf numFmtId="0" fontId="9" fillId="3" borderId="0" xfId="3" applyFont="1" applyFill="1" applyBorder="1" applyAlignment="1">
      <alignment horizontal="left" vertical="center"/>
    </xf>
    <xf numFmtId="0" fontId="14" fillId="0" borderId="0" xfId="3" applyFont="1" applyBorder="1">
      <alignment vertical="center"/>
    </xf>
    <xf numFmtId="0" fontId="12" fillId="0" borderId="0" xfId="3" applyFont="1" applyBorder="1" applyAlignment="1">
      <alignment vertical="center" wrapText="1"/>
    </xf>
    <xf numFmtId="0" fontId="14" fillId="0" borderId="0" xfId="3" applyFont="1" applyFill="1" applyBorder="1">
      <alignment vertical="center"/>
    </xf>
    <xf numFmtId="0" fontId="0" fillId="0" borderId="0" xfId="0" applyFill="1">
      <alignment vertical="center"/>
    </xf>
    <xf numFmtId="0" fontId="14" fillId="4" borderId="0" xfId="3" applyFont="1" applyFill="1" applyBorder="1" applyAlignment="1">
      <alignment vertical="center" wrapText="1"/>
    </xf>
    <xf numFmtId="0" fontId="0" fillId="2" borderId="0" xfId="0" applyFont="1" applyFill="1">
      <alignment vertical="center"/>
    </xf>
    <xf numFmtId="0" fontId="14" fillId="4" borderId="0" xfId="3" applyFont="1" applyFill="1" applyBorder="1" applyAlignment="1">
      <alignment vertical="center"/>
    </xf>
    <xf numFmtId="0" fontId="9" fillId="8" borderId="0" xfId="3" applyFont="1" applyFill="1" applyBorder="1" applyAlignment="1">
      <alignment horizontal="left" vertical="center"/>
    </xf>
    <xf numFmtId="4" fontId="9" fillId="8" borderId="0" xfId="3" applyNumberFormat="1" applyFont="1" applyFill="1" applyBorder="1">
      <alignment vertical="center"/>
    </xf>
    <xf numFmtId="176" fontId="11" fillId="4" borderId="0" xfId="3" applyNumberFormat="1" applyFont="1" applyFill="1" applyBorder="1">
      <alignment vertical="center"/>
    </xf>
    <xf numFmtId="0" fontId="14" fillId="2" borderId="0" xfId="3" applyFont="1" applyFill="1" applyBorder="1" applyAlignment="1">
      <alignment horizontal="left" vertical="center"/>
    </xf>
    <xf numFmtId="0" fontId="18" fillId="9" borderId="0" xfId="3" applyFont="1" applyFill="1" applyBorder="1" applyAlignment="1">
      <alignment vertical="center"/>
    </xf>
    <xf numFmtId="0" fontId="14" fillId="8" borderId="0" xfId="3" applyFont="1" applyFill="1" applyBorder="1">
      <alignment vertical="center"/>
    </xf>
    <xf numFmtId="0" fontId="10" fillId="0" borderId="0" xfId="3" applyFont="1" applyBorder="1" applyAlignment="1">
      <alignment horizontal="left" vertical="center" wrapText="1"/>
    </xf>
    <xf numFmtId="0" fontId="21" fillId="0" borderId="0" xfId="3" applyFont="1" applyBorder="1" applyAlignment="1">
      <alignment vertical="center" wrapText="1"/>
    </xf>
    <xf numFmtId="0" fontId="21" fillId="0" borderId="0" xfId="3" applyFont="1" applyBorder="1">
      <alignment vertical="center"/>
    </xf>
    <xf numFmtId="176" fontId="22" fillId="9" borderId="0" xfId="3" applyNumberFormat="1" applyFont="1" applyFill="1" applyBorder="1">
      <alignment vertical="center"/>
    </xf>
    <xf numFmtId="0" fontId="14" fillId="0" borderId="0" xfId="3" applyFont="1" applyBorder="1" applyAlignment="1">
      <alignment vertical="center"/>
    </xf>
    <xf numFmtId="0" fontId="12" fillId="3" borderId="0" xfId="3" applyFont="1" applyFill="1" applyBorder="1" applyAlignment="1">
      <alignment horizontal="left" vertical="center" wrapText="1"/>
    </xf>
    <xf numFmtId="0" fontId="2" fillId="5" borderId="0" xfId="3" applyFont="1" applyFill="1" applyBorder="1" applyAlignment="1">
      <alignment horizontal="center" vertical="center"/>
    </xf>
    <xf numFmtId="0" fontId="11" fillId="0" borderId="0" xfId="3" applyFont="1" applyFill="1" applyBorder="1" applyAlignment="1">
      <alignment horizontal="center" vertical="center"/>
    </xf>
    <xf numFmtId="0" fontId="14" fillId="3" borderId="0" xfId="3" applyFont="1" applyFill="1" applyBorder="1" applyAlignment="1">
      <alignment horizontal="center" vertical="center"/>
    </xf>
    <xf numFmtId="0" fontId="2" fillId="0" borderId="0" xfId="3" applyFont="1" applyBorder="1" applyAlignment="1">
      <alignment horizontal="center" vertical="center" wrapText="1"/>
    </xf>
    <xf numFmtId="0" fontId="2" fillId="0" borderId="0" xfId="3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3" fillId="3" borderId="1" xfId="3" applyFont="1" applyFill="1" applyBorder="1" applyAlignment="1">
      <alignment horizontal="left" vertical="center" wrapText="1"/>
    </xf>
    <xf numFmtId="14" fontId="5" fillId="3" borderId="1" xfId="3" applyNumberFormat="1" applyFont="1" applyFill="1" applyBorder="1" applyAlignment="1">
      <alignment horizontal="left" vertical="center" wrapText="1"/>
    </xf>
    <xf numFmtId="0" fontId="2" fillId="5" borderId="0" xfId="3" applyFont="1" applyFill="1" applyBorder="1" applyAlignment="1">
      <alignment horizontal="center" vertical="center" wrapText="1"/>
    </xf>
    <xf numFmtId="0" fontId="16" fillId="7" borderId="0" xfId="3" applyFont="1" applyFill="1" applyBorder="1" applyAlignment="1">
      <alignment horizontal="center" vertical="center" wrapText="1"/>
    </xf>
    <xf numFmtId="0" fontId="11" fillId="4" borderId="0" xfId="3" applyFont="1" applyFill="1" applyBorder="1" applyAlignment="1">
      <alignment horizontal="right" vertical="center"/>
    </xf>
    <xf numFmtId="176" fontId="11" fillId="4" borderId="0" xfId="3" applyNumberFormat="1" applyFont="1" applyFill="1" applyBorder="1" applyAlignment="1">
      <alignment horizontal="right" vertical="center"/>
    </xf>
    <xf numFmtId="177" fontId="18" fillId="9" borderId="0" xfId="3" applyNumberFormat="1" applyFont="1" applyFill="1" applyBorder="1" applyAlignment="1">
      <alignment horizontal="right" vertical="center"/>
    </xf>
    <xf numFmtId="0" fontId="14" fillId="0" borderId="0" xfId="3" applyFont="1" applyFill="1" applyBorder="1" applyAlignment="1">
      <alignment vertical="center" wrapText="1"/>
    </xf>
    <xf numFmtId="0" fontId="2" fillId="4" borderId="2" xfId="3" applyFont="1" applyFill="1" applyBorder="1" applyAlignment="1">
      <alignment horizontal="center" vertical="center" wrapText="1"/>
    </xf>
    <xf numFmtId="0" fontId="3" fillId="3" borderId="1" xfId="3" applyFont="1" applyFill="1" applyBorder="1" applyAlignment="1">
      <alignment horizontal="center" vertical="center" wrapText="1"/>
    </xf>
    <xf numFmtId="0" fontId="2" fillId="4" borderId="0" xfId="3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0" fontId="9" fillId="0" borderId="0" xfId="3" applyFont="1" applyBorder="1" applyAlignment="1">
      <alignment horizontal="left" vertical="center"/>
    </xf>
    <xf numFmtId="0" fontId="2" fillId="0" borderId="0" xfId="3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8" fillId="5" borderId="0" xfId="3" applyFont="1" applyFill="1" applyBorder="1" applyAlignment="1">
      <alignment horizontal="center" vertical="center"/>
    </xf>
    <xf numFmtId="0" fontId="2" fillId="5" borderId="0" xfId="3" applyFont="1" applyFill="1" applyBorder="1" applyAlignment="1">
      <alignment horizontal="center" vertical="center"/>
    </xf>
    <xf numFmtId="0" fontId="4" fillId="3" borderId="2" xfId="3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14" fillId="3" borderId="0" xfId="3" applyFont="1" applyFill="1" applyBorder="1" applyAlignment="1">
      <alignment horizontal="center" vertical="center"/>
    </xf>
    <xf numFmtId="0" fontId="14" fillId="0" borderId="0" xfId="3" applyFont="1" applyBorder="1" applyAlignment="1">
      <alignment horizontal="left" vertical="center"/>
    </xf>
    <xf numFmtId="4" fontId="11" fillId="0" borderId="0" xfId="3" applyNumberFormat="1" applyFont="1" applyFill="1" applyBorder="1" applyAlignment="1">
      <alignment horizontal="center" vertical="center"/>
    </xf>
    <xf numFmtId="0" fontId="11" fillId="0" borderId="0" xfId="3" applyFont="1" applyFill="1" applyBorder="1" applyAlignment="1">
      <alignment horizontal="center" vertical="center"/>
    </xf>
    <xf numFmtId="0" fontId="19" fillId="0" borderId="0" xfId="3" applyFont="1" applyBorder="1" applyAlignment="1">
      <alignment horizontal="left" vertical="center"/>
    </xf>
    <xf numFmtId="0" fontId="20" fillId="0" borderId="0" xfId="3" applyFont="1" applyBorder="1" applyAlignment="1">
      <alignment horizontal="left" vertical="center"/>
    </xf>
    <xf numFmtId="0" fontId="11" fillId="0" borderId="0" xfId="3" applyFont="1" applyBorder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3" borderId="0" xfId="3" applyFont="1" applyFill="1" applyBorder="1" applyAlignment="1">
      <alignment horizontal="left" vertical="center" wrapText="1"/>
    </xf>
    <xf numFmtId="0" fontId="14" fillId="0" borderId="0" xfId="3" applyFont="1" applyFill="1" applyAlignment="1">
      <alignment horizontal="left" vertical="center"/>
    </xf>
    <xf numFmtId="0" fontId="10" fillId="8" borderId="0" xfId="3" applyFont="1" applyFill="1" applyBorder="1" applyAlignment="1">
      <alignment horizontal="left" vertical="center"/>
    </xf>
    <xf numFmtId="0" fontId="9" fillId="8" borderId="0" xfId="3" applyFont="1" applyFill="1" applyBorder="1" applyAlignment="1">
      <alignment horizontal="left" vertical="center"/>
    </xf>
    <xf numFmtId="0" fontId="1" fillId="0" borderId="0" xfId="3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14" fillId="0" borderId="0" xfId="3" applyFont="1" applyBorder="1" applyAlignment="1">
      <alignment vertical="center"/>
    </xf>
    <xf numFmtId="14" fontId="2" fillId="4" borderId="0" xfId="3" applyNumberFormat="1" applyFont="1" applyFill="1" applyBorder="1" applyAlignment="1">
      <alignment horizontal="center" vertical="center" wrapText="1"/>
    </xf>
  </cellXfs>
  <cellStyles count="5">
    <cellStyle name="常规" xfId="0" builtinId="0"/>
    <cellStyle name="常规 2" xfId="1"/>
    <cellStyle name="常规 3" xfId="2"/>
    <cellStyle name="常规_Sheet1 3" xfId="3"/>
    <cellStyle name="千位分隔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2"/>
  <sheetViews>
    <sheetView tabSelected="1" zoomScale="90" zoomScaleNormal="90" workbookViewId="0">
      <selection activeCell="B2" sqref="B2"/>
    </sheetView>
  </sheetViews>
  <sheetFormatPr defaultColWidth="9" defaultRowHeight="20.25" customHeight="1"/>
  <cols>
    <col min="1" max="1" width="16.375" customWidth="1"/>
    <col min="2" max="2" width="29.125" customWidth="1"/>
    <col min="3" max="3" width="31.875" bestFit="1" customWidth="1"/>
    <col min="4" max="4" width="9.5" customWidth="1"/>
    <col min="5" max="5" width="10" bestFit="1" customWidth="1"/>
    <col min="7" max="7" width="21" bestFit="1" customWidth="1"/>
    <col min="8" max="8" width="15.375" customWidth="1"/>
    <col min="9" max="9" width="27" customWidth="1"/>
  </cols>
  <sheetData>
    <row r="1" spans="1:9" ht="42" customHeight="1" thickBot="1">
      <c r="A1" s="88" t="s">
        <v>0</v>
      </c>
      <c r="B1" s="88"/>
      <c r="C1" s="88"/>
      <c r="D1" s="88"/>
      <c r="E1" s="88"/>
      <c r="F1" s="88"/>
      <c r="G1" s="88"/>
      <c r="H1" s="88"/>
      <c r="I1" s="88"/>
    </row>
    <row r="2" spans="1:9" s="56" customFormat="1" ht="39.75" customHeight="1" thickBot="1">
      <c r="A2" s="54" t="s">
        <v>113</v>
      </c>
      <c r="B2" s="57" t="s">
        <v>105</v>
      </c>
      <c r="C2" s="54" t="s">
        <v>116</v>
      </c>
      <c r="D2" s="74" t="s">
        <v>1</v>
      </c>
      <c r="E2" s="74"/>
      <c r="F2" s="55" t="s">
        <v>2</v>
      </c>
      <c r="G2" s="54" t="s">
        <v>121</v>
      </c>
      <c r="H2" s="65" t="s">
        <v>122</v>
      </c>
      <c r="I2" s="65"/>
    </row>
    <row r="3" spans="1:9" s="56" customFormat="1" ht="30" customHeight="1" thickBot="1">
      <c r="A3" s="54" t="s">
        <v>114</v>
      </c>
      <c r="B3" s="57" t="s">
        <v>3</v>
      </c>
      <c r="C3" s="54" t="s">
        <v>117</v>
      </c>
      <c r="D3" s="66">
        <v>110</v>
      </c>
      <c r="E3" s="66"/>
      <c r="F3" s="55" t="s">
        <v>4</v>
      </c>
      <c r="G3" s="54" t="s">
        <v>119</v>
      </c>
      <c r="H3" s="67" t="s">
        <v>109</v>
      </c>
      <c r="I3" s="67"/>
    </row>
    <row r="4" spans="1:9" s="56" customFormat="1" ht="38.25" customHeight="1" thickBot="1">
      <c r="A4" s="54" t="s">
        <v>115</v>
      </c>
      <c r="B4" s="58" t="s">
        <v>112</v>
      </c>
      <c r="C4" s="54" t="s">
        <v>118</v>
      </c>
      <c r="D4" s="66">
        <v>22</v>
      </c>
      <c r="E4" s="66"/>
      <c r="F4" s="55" t="s">
        <v>5</v>
      </c>
      <c r="G4" s="54" t="s">
        <v>120</v>
      </c>
      <c r="H4" s="91" t="s">
        <v>107</v>
      </c>
      <c r="I4" s="91"/>
    </row>
    <row r="5" spans="1:9" ht="7.5" customHeight="1">
      <c r="A5" s="70"/>
      <c r="B5" s="71"/>
      <c r="C5" s="71"/>
      <c r="D5" s="71"/>
      <c r="E5" s="71"/>
      <c r="F5" s="71"/>
      <c r="G5" s="71"/>
      <c r="H5" s="71"/>
    </row>
    <row r="6" spans="1:9" ht="37.5" customHeight="1">
      <c r="A6" s="2" t="s">
        <v>6</v>
      </c>
      <c r="B6" s="89" t="s">
        <v>7</v>
      </c>
      <c r="C6" s="89"/>
      <c r="D6" s="89"/>
      <c r="E6" s="89"/>
      <c r="F6" s="89"/>
      <c r="G6" s="89"/>
      <c r="H6" s="89"/>
      <c r="I6" s="89"/>
    </row>
    <row r="7" spans="1:9" ht="20.25" customHeight="1">
      <c r="A7" s="72" t="s">
        <v>123</v>
      </c>
      <c r="B7" s="73"/>
      <c r="C7" s="73"/>
      <c r="D7" s="73"/>
      <c r="E7" s="73"/>
      <c r="F7" s="73"/>
      <c r="G7" s="72" t="s">
        <v>124</v>
      </c>
      <c r="H7" s="72"/>
      <c r="I7" s="72"/>
    </row>
    <row r="8" spans="1:9" ht="30.75" customHeight="1">
      <c r="A8" s="51" t="s">
        <v>125</v>
      </c>
      <c r="B8" s="51" t="s">
        <v>126</v>
      </c>
      <c r="C8" s="51" t="s">
        <v>127</v>
      </c>
      <c r="D8" s="59" t="s">
        <v>128</v>
      </c>
      <c r="E8" s="59" t="s">
        <v>129</v>
      </c>
      <c r="F8" s="59" t="s">
        <v>130</v>
      </c>
      <c r="G8" s="59" t="s">
        <v>131</v>
      </c>
      <c r="H8" s="59" t="s">
        <v>132</v>
      </c>
      <c r="I8" s="51" t="s">
        <v>133</v>
      </c>
    </row>
    <row r="9" spans="1:9" ht="20.25" customHeight="1">
      <c r="A9" s="3" t="s">
        <v>8</v>
      </c>
      <c r="B9" s="68" t="s">
        <v>134</v>
      </c>
      <c r="C9" s="68"/>
      <c r="D9" s="68"/>
      <c r="E9" s="68"/>
      <c r="F9" s="68"/>
      <c r="G9" s="68"/>
      <c r="H9" s="68"/>
      <c r="I9" s="32"/>
    </row>
    <row r="10" spans="1:9" ht="33" customHeight="1">
      <c r="A10" s="82" t="s">
        <v>9</v>
      </c>
      <c r="B10" s="84" t="s">
        <v>153</v>
      </c>
      <c r="C10" s="50" t="s">
        <v>135</v>
      </c>
      <c r="D10" s="7">
        <v>9</v>
      </c>
      <c r="E10" s="7">
        <v>3</v>
      </c>
      <c r="F10" s="8" t="s">
        <v>10</v>
      </c>
      <c r="G10" s="9">
        <v>880</v>
      </c>
      <c r="H10" s="10">
        <f>D10*E10*G10</f>
        <v>23760</v>
      </c>
      <c r="I10" s="75" t="s">
        <v>180</v>
      </c>
    </row>
    <row r="11" spans="1:9" ht="28.5" customHeight="1">
      <c r="A11" s="82"/>
      <c r="B11" s="84"/>
      <c r="C11" s="50" t="s">
        <v>137</v>
      </c>
      <c r="D11" s="7">
        <v>21</v>
      </c>
      <c r="E11" s="7">
        <v>3</v>
      </c>
      <c r="F11" s="8" t="s">
        <v>10</v>
      </c>
      <c r="G11" s="9">
        <v>880</v>
      </c>
      <c r="H11" s="10">
        <f>D11*E11*G11</f>
        <v>55440</v>
      </c>
      <c r="I11" s="75"/>
    </row>
    <row r="12" spans="1:9" ht="27" customHeight="1">
      <c r="A12" s="82"/>
      <c r="B12" s="84"/>
      <c r="C12" s="50" t="s">
        <v>136</v>
      </c>
      <c r="D12" s="7">
        <v>51</v>
      </c>
      <c r="E12" s="7">
        <v>3</v>
      </c>
      <c r="F12" s="8" t="s">
        <v>10</v>
      </c>
      <c r="G12" s="9">
        <v>880</v>
      </c>
      <c r="H12" s="10">
        <f>D12*E12*G12</f>
        <v>134640</v>
      </c>
      <c r="I12" s="75"/>
    </row>
    <row r="13" spans="1:9" ht="23.25" customHeight="1">
      <c r="A13" s="83" t="s">
        <v>11</v>
      </c>
      <c r="B13" s="11" t="s">
        <v>12</v>
      </c>
      <c r="C13" s="12"/>
      <c r="D13" s="7"/>
      <c r="E13" s="7"/>
      <c r="F13" s="8" t="s">
        <v>13</v>
      </c>
      <c r="G13" s="13"/>
      <c r="H13" s="10">
        <f t="shared" ref="H13:H18" si="0">D13*E13*G13</f>
        <v>0</v>
      </c>
      <c r="I13" s="13"/>
    </row>
    <row r="14" spans="1:9" ht="20.25" customHeight="1">
      <c r="A14" s="83"/>
      <c r="B14" s="11" t="s">
        <v>14</v>
      </c>
      <c r="C14" s="6" t="s">
        <v>15</v>
      </c>
      <c r="D14" s="7"/>
      <c r="E14" s="7"/>
      <c r="F14" s="8" t="s">
        <v>16</v>
      </c>
      <c r="G14" s="9"/>
      <c r="H14" s="10">
        <f t="shared" si="0"/>
        <v>0</v>
      </c>
      <c r="I14" s="13"/>
    </row>
    <row r="15" spans="1:9" ht="20.25" customHeight="1">
      <c r="A15" s="83" t="s">
        <v>17</v>
      </c>
      <c r="B15" s="11" t="s">
        <v>18</v>
      </c>
      <c r="C15" s="6" t="s">
        <v>19</v>
      </c>
      <c r="D15" s="7"/>
      <c r="E15" s="7"/>
      <c r="F15" s="8" t="s">
        <v>20</v>
      </c>
      <c r="G15" s="9"/>
      <c r="H15" s="10">
        <f t="shared" si="0"/>
        <v>0</v>
      </c>
      <c r="I15" s="13"/>
    </row>
    <row r="16" spans="1:9" ht="20.25" customHeight="1">
      <c r="A16" s="83"/>
      <c r="B16" s="11" t="s">
        <v>21</v>
      </c>
      <c r="C16" s="6" t="s">
        <v>22</v>
      </c>
      <c r="D16" s="7"/>
      <c r="E16" s="7"/>
      <c r="F16" s="8" t="s">
        <v>23</v>
      </c>
      <c r="G16" s="9"/>
      <c r="H16" s="10">
        <f t="shared" si="0"/>
        <v>0</v>
      </c>
      <c r="I16" s="13"/>
    </row>
    <row r="17" spans="1:10" ht="20.25" customHeight="1">
      <c r="A17" s="83" t="s">
        <v>24</v>
      </c>
      <c r="B17" s="14" t="s">
        <v>25</v>
      </c>
      <c r="C17" s="6" t="s">
        <v>26</v>
      </c>
      <c r="D17" s="7"/>
      <c r="E17" s="7"/>
      <c r="F17" s="8" t="s">
        <v>27</v>
      </c>
      <c r="G17" s="9"/>
      <c r="H17" s="10">
        <f t="shared" si="0"/>
        <v>0</v>
      </c>
      <c r="I17" s="13"/>
    </row>
    <row r="18" spans="1:10" ht="20.25" customHeight="1">
      <c r="A18" s="83"/>
      <c r="B18" s="11" t="s">
        <v>28</v>
      </c>
      <c r="C18" s="6"/>
      <c r="D18" s="7"/>
      <c r="E18" s="7"/>
      <c r="F18" s="8" t="s">
        <v>29</v>
      </c>
      <c r="G18" s="9"/>
      <c r="H18" s="10">
        <f t="shared" si="0"/>
        <v>0</v>
      </c>
      <c r="I18" s="13"/>
    </row>
    <row r="19" spans="1:10" ht="20.25" customHeight="1">
      <c r="A19" s="68" t="s">
        <v>146</v>
      </c>
      <c r="B19" s="69"/>
      <c r="C19" s="69"/>
      <c r="D19" s="69"/>
      <c r="E19" s="69"/>
      <c r="F19" s="69"/>
      <c r="G19" s="69"/>
      <c r="H19" s="15">
        <f>SUM(H10:H18)</f>
        <v>213840</v>
      </c>
      <c r="I19" s="33"/>
    </row>
    <row r="20" spans="1:10" ht="32.25" customHeight="1">
      <c r="A20" s="16" t="s">
        <v>138</v>
      </c>
      <c r="B20" s="16" t="s">
        <v>126</v>
      </c>
      <c r="C20" s="16" t="s">
        <v>139</v>
      </c>
      <c r="D20" s="60" t="s">
        <v>140</v>
      </c>
      <c r="E20" s="60" t="s">
        <v>141</v>
      </c>
      <c r="F20" s="60" t="s">
        <v>142</v>
      </c>
      <c r="G20" s="60" t="s">
        <v>150</v>
      </c>
      <c r="H20" s="60" t="s">
        <v>143</v>
      </c>
      <c r="I20" s="16" t="s">
        <v>144</v>
      </c>
    </row>
    <row r="21" spans="1:10" ht="20.25" customHeight="1">
      <c r="A21" s="17" t="s">
        <v>31</v>
      </c>
      <c r="B21" s="68" t="s">
        <v>145</v>
      </c>
      <c r="C21" s="68"/>
      <c r="D21" s="68"/>
      <c r="E21" s="68"/>
      <c r="F21" s="68"/>
      <c r="G21" s="68"/>
      <c r="H21" s="68"/>
      <c r="I21" s="34"/>
      <c r="J21" s="35"/>
    </row>
    <row r="22" spans="1:10" s="1" customFormat="1" ht="31.5" customHeight="1">
      <c r="A22" s="18" t="s">
        <v>32</v>
      </c>
      <c r="B22" s="14" t="s">
        <v>147</v>
      </c>
      <c r="C22" s="19" t="s">
        <v>110</v>
      </c>
      <c r="D22" s="20">
        <v>40</v>
      </c>
      <c r="E22" s="21">
        <v>1</v>
      </c>
      <c r="F22" s="22" t="s">
        <v>33</v>
      </c>
      <c r="G22" s="23">
        <v>128</v>
      </c>
      <c r="H22" s="10">
        <f>D22*E22*G22</f>
        <v>5120</v>
      </c>
      <c r="I22" s="64" t="s">
        <v>181</v>
      </c>
      <c r="J22" s="35"/>
    </row>
    <row r="23" spans="1:10" s="1" customFormat="1" ht="31.5" customHeight="1">
      <c r="A23" s="52" t="s">
        <v>34</v>
      </c>
      <c r="B23" s="14" t="s">
        <v>182</v>
      </c>
      <c r="C23" s="19" t="s">
        <v>183</v>
      </c>
      <c r="D23" s="20">
        <v>80</v>
      </c>
      <c r="E23" s="53">
        <v>1</v>
      </c>
      <c r="F23" s="22" t="s">
        <v>33</v>
      </c>
      <c r="G23" s="23">
        <v>300</v>
      </c>
      <c r="H23" s="10">
        <f>D23*E23*G23</f>
        <v>24000</v>
      </c>
      <c r="I23" s="64" t="s">
        <v>184</v>
      </c>
      <c r="J23" s="35" t="s">
        <v>35</v>
      </c>
    </row>
    <row r="24" spans="1:10" s="1" customFormat="1" ht="31.5" customHeight="1">
      <c r="A24" s="52" t="s">
        <v>36</v>
      </c>
      <c r="B24" s="14" t="s">
        <v>148</v>
      </c>
      <c r="C24" s="19" t="s">
        <v>110</v>
      </c>
      <c r="D24" s="20"/>
      <c r="E24" s="53">
        <v>1</v>
      </c>
      <c r="F24" s="22" t="s">
        <v>33</v>
      </c>
      <c r="G24" s="23">
        <v>128</v>
      </c>
      <c r="H24" s="10">
        <f t="shared" ref="H24:H28" si="1">D24*E24*G24</f>
        <v>0</v>
      </c>
      <c r="I24" s="64" t="s">
        <v>189</v>
      </c>
      <c r="J24" s="35"/>
    </row>
    <row r="25" spans="1:10" s="1" customFormat="1" ht="31.5" customHeight="1">
      <c r="A25" s="52" t="s">
        <v>37</v>
      </c>
      <c r="B25" s="14" t="s">
        <v>149</v>
      </c>
      <c r="C25" s="19" t="s">
        <v>111</v>
      </c>
      <c r="D25" s="20">
        <v>132</v>
      </c>
      <c r="E25" s="53">
        <v>1</v>
      </c>
      <c r="F25" s="22" t="s">
        <v>33</v>
      </c>
      <c r="G25" s="23">
        <v>300</v>
      </c>
      <c r="H25" s="10">
        <f t="shared" ref="H25:H27" si="2">D25*E25*G25</f>
        <v>39600</v>
      </c>
      <c r="I25" s="64" t="s">
        <v>184</v>
      </c>
      <c r="J25" s="35"/>
    </row>
    <row r="26" spans="1:10" s="1" customFormat="1" ht="31.5" customHeight="1">
      <c r="A26" s="52" t="s">
        <v>38</v>
      </c>
      <c r="B26" s="14" t="s">
        <v>185</v>
      </c>
      <c r="C26" s="19" t="s">
        <v>110</v>
      </c>
      <c r="D26" s="20"/>
      <c r="E26" s="53">
        <v>1</v>
      </c>
      <c r="F26" s="22" t="s">
        <v>33</v>
      </c>
      <c r="G26" s="23">
        <v>128</v>
      </c>
      <c r="H26" s="10">
        <f t="shared" si="2"/>
        <v>0</v>
      </c>
      <c r="I26" s="64" t="s">
        <v>189</v>
      </c>
      <c r="J26" s="35"/>
    </row>
    <row r="27" spans="1:10" s="1" customFormat="1" ht="31.5" customHeight="1">
      <c r="A27" s="52" t="s">
        <v>39</v>
      </c>
      <c r="B27" s="14" t="s">
        <v>186</v>
      </c>
      <c r="C27" s="19" t="s">
        <v>111</v>
      </c>
      <c r="D27" s="20">
        <v>132</v>
      </c>
      <c r="E27" s="53">
        <v>1</v>
      </c>
      <c r="F27" s="22" t="s">
        <v>33</v>
      </c>
      <c r="G27" s="23">
        <v>300</v>
      </c>
      <c r="H27" s="10">
        <f t="shared" si="2"/>
        <v>39600</v>
      </c>
      <c r="I27" s="64" t="s">
        <v>184</v>
      </c>
      <c r="J27" s="35"/>
    </row>
    <row r="28" spans="1:10" s="1" customFormat="1" ht="31.5" customHeight="1">
      <c r="A28" s="52" t="s">
        <v>39</v>
      </c>
      <c r="B28" s="14" t="s">
        <v>187</v>
      </c>
      <c r="C28" s="19" t="s">
        <v>188</v>
      </c>
      <c r="D28" s="20">
        <v>80</v>
      </c>
      <c r="E28" s="53">
        <v>1</v>
      </c>
      <c r="F28" s="22" t="s">
        <v>33</v>
      </c>
      <c r="G28" s="23">
        <v>128</v>
      </c>
      <c r="H28" s="10">
        <f t="shared" si="1"/>
        <v>10240</v>
      </c>
      <c r="I28" s="64" t="s">
        <v>184</v>
      </c>
      <c r="J28" s="35"/>
    </row>
    <row r="29" spans="1:10" ht="20.25" customHeight="1">
      <c r="A29" s="68" t="s">
        <v>40</v>
      </c>
      <c r="B29" s="69"/>
      <c r="C29" s="69"/>
      <c r="D29" s="69"/>
      <c r="E29" s="69"/>
      <c r="F29" s="69"/>
      <c r="G29" s="69"/>
      <c r="H29" s="15">
        <f>SUM(H22:H28)</f>
        <v>118560</v>
      </c>
      <c r="I29" s="32"/>
    </row>
    <row r="30" spans="1:10" ht="30" customHeight="1">
      <c r="A30" s="16" t="s">
        <v>125</v>
      </c>
      <c r="B30" s="16" t="s">
        <v>126</v>
      </c>
      <c r="C30" s="16" t="s">
        <v>127</v>
      </c>
      <c r="D30" s="60" t="s">
        <v>140</v>
      </c>
      <c r="E30" s="60" t="s">
        <v>141</v>
      </c>
      <c r="F30" s="60" t="s">
        <v>142</v>
      </c>
      <c r="G30" s="60" t="s">
        <v>150</v>
      </c>
      <c r="H30" s="60" t="s">
        <v>143</v>
      </c>
      <c r="I30" s="16" t="s">
        <v>144</v>
      </c>
    </row>
    <row r="31" spans="1:10" ht="20.25" customHeight="1">
      <c r="A31" s="3" t="s">
        <v>41</v>
      </c>
      <c r="B31" s="68" t="s">
        <v>151</v>
      </c>
      <c r="C31" s="68"/>
      <c r="D31" s="68"/>
      <c r="E31" s="68"/>
      <c r="F31" s="68"/>
      <c r="G31" s="68"/>
      <c r="H31" s="68"/>
      <c r="I31" s="32"/>
    </row>
    <row r="32" spans="1:10" s="1" customFormat="1" ht="36.75" customHeight="1">
      <c r="A32" s="83" t="s">
        <v>42</v>
      </c>
      <c r="B32" s="85" t="s">
        <v>43</v>
      </c>
      <c r="C32" s="19" t="s">
        <v>152</v>
      </c>
      <c r="D32" s="21">
        <v>100</v>
      </c>
      <c r="E32" s="21">
        <v>2</v>
      </c>
      <c r="F32" s="22" t="s">
        <v>44</v>
      </c>
      <c r="G32" s="26">
        <v>300</v>
      </c>
      <c r="H32" s="10">
        <f>D32*E32*G32</f>
        <v>60000</v>
      </c>
      <c r="I32" s="36" t="s">
        <v>190</v>
      </c>
      <c r="J32" s="37" t="s">
        <v>35</v>
      </c>
    </row>
    <row r="33" spans="1:9" ht="43.5" customHeight="1">
      <c r="A33" s="83"/>
      <c r="B33" s="85"/>
      <c r="C33" s="19" t="s">
        <v>152</v>
      </c>
      <c r="D33" s="21">
        <v>80</v>
      </c>
      <c r="E33" s="21">
        <v>2</v>
      </c>
      <c r="F33" s="22" t="s">
        <v>44</v>
      </c>
      <c r="G33" s="26">
        <v>500</v>
      </c>
      <c r="H33" s="10">
        <f>D33*E33*G33</f>
        <v>80000</v>
      </c>
      <c r="I33" s="36" t="s">
        <v>191</v>
      </c>
    </row>
    <row r="34" spans="1:9" ht="47.25" customHeight="1">
      <c r="A34" s="83"/>
      <c r="B34" s="85"/>
      <c r="C34" s="19" t="s">
        <v>152</v>
      </c>
      <c r="D34" s="21">
        <v>20</v>
      </c>
      <c r="E34" s="21">
        <v>2</v>
      </c>
      <c r="F34" s="22" t="s">
        <v>44</v>
      </c>
      <c r="G34" s="26">
        <v>600</v>
      </c>
      <c r="H34" s="10">
        <f>D34*E34*G34</f>
        <v>24000</v>
      </c>
      <c r="I34" s="36" t="s">
        <v>192</v>
      </c>
    </row>
    <row r="35" spans="1:9" ht="20.25" customHeight="1">
      <c r="A35" s="82" t="s">
        <v>45</v>
      </c>
      <c r="B35" s="90" t="s">
        <v>46</v>
      </c>
      <c r="C35" s="19" t="s">
        <v>154</v>
      </c>
      <c r="D35" s="27"/>
      <c r="E35" s="27"/>
      <c r="F35" s="28" t="s">
        <v>44</v>
      </c>
      <c r="G35" s="26"/>
      <c r="H35" s="10">
        <f t="shared" ref="H35:H41" si="3">D35*E35*G35</f>
        <v>0</v>
      </c>
      <c r="I35" s="36"/>
    </row>
    <row r="36" spans="1:9" ht="20.25" customHeight="1">
      <c r="A36" s="82"/>
      <c r="B36" s="90"/>
      <c r="C36" s="19" t="s">
        <v>47</v>
      </c>
      <c r="D36" s="27"/>
      <c r="E36" s="27"/>
      <c r="F36" s="28" t="s">
        <v>44</v>
      </c>
      <c r="G36" s="26"/>
      <c r="H36" s="10">
        <f t="shared" si="3"/>
        <v>0</v>
      </c>
      <c r="I36" s="36"/>
    </row>
    <row r="37" spans="1:9" ht="20.25" customHeight="1">
      <c r="A37" s="82" t="s">
        <v>48</v>
      </c>
      <c r="B37" s="77" t="s">
        <v>49</v>
      </c>
      <c r="C37" s="19" t="s">
        <v>50</v>
      </c>
      <c r="D37" s="27"/>
      <c r="E37" s="27"/>
      <c r="F37" s="28" t="s">
        <v>51</v>
      </c>
      <c r="G37" s="26"/>
      <c r="H37" s="10">
        <f t="shared" si="3"/>
        <v>0</v>
      </c>
      <c r="I37" s="36"/>
    </row>
    <row r="38" spans="1:9" ht="20.25" customHeight="1">
      <c r="A38" s="82"/>
      <c r="B38" s="77"/>
      <c r="C38" s="19" t="s">
        <v>47</v>
      </c>
      <c r="D38" s="27"/>
      <c r="E38" s="27"/>
      <c r="F38" s="28" t="s">
        <v>51</v>
      </c>
      <c r="G38" s="26"/>
      <c r="H38" s="10">
        <f t="shared" si="3"/>
        <v>0</v>
      </c>
      <c r="I38" s="36"/>
    </row>
    <row r="39" spans="1:9" ht="20.25" customHeight="1">
      <c r="A39" s="82" t="s">
        <v>52</v>
      </c>
      <c r="B39" s="77" t="s">
        <v>155</v>
      </c>
      <c r="C39" s="19" t="s">
        <v>108</v>
      </c>
      <c r="D39" s="27">
        <v>40</v>
      </c>
      <c r="E39" s="27">
        <v>2</v>
      </c>
      <c r="F39" s="28" t="s">
        <v>54</v>
      </c>
      <c r="G39" s="26">
        <v>300</v>
      </c>
      <c r="H39" s="10">
        <f t="shared" si="3"/>
        <v>24000</v>
      </c>
      <c r="I39" s="38" t="s">
        <v>193</v>
      </c>
    </row>
    <row r="40" spans="1:9" ht="20.25" customHeight="1">
      <c r="A40" s="82"/>
      <c r="B40" s="77"/>
      <c r="C40" s="19" t="s">
        <v>53</v>
      </c>
      <c r="D40" s="27"/>
      <c r="E40" s="27"/>
      <c r="F40" s="28" t="s">
        <v>54</v>
      </c>
      <c r="G40" s="26"/>
      <c r="H40" s="10">
        <f t="shared" si="3"/>
        <v>0</v>
      </c>
      <c r="I40" s="38"/>
    </row>
    <row r="41" spans="1:9" ht="20.25" customHeight="1">
      <c r="A41" s="82"/>
      <c r="B41" s="77"/>
      <c r="C41" s="19" t="s">
        <v>53</v>
      </c>
      <c r="D41" s="27"/>
      <c r="E41" s="27"/>
      <c r="F41" s="28" t="s">
        <v>54</v>
      </c>
      <c r="G41" s="26"/>
      <c r="H41" s="10">
        <f t="shared" si="3"/>
        <v>0</v>
      </c>
      <c r="I41" s="38"/>
    </row>
    <row r="42" spans="1:9" ht="20.25" customHeight="1">
      <c r="A42" s="68" t="s">
        <v>156</v>
      </c>
      <c r="B42" s="69"/>
      <c r="C42" s="69"/>
      <c r="D42" s="69"/>
      <c r="E42" s="69"/>
      <c r="F42" s="69"/>
      <c r="G42" s="69"/>
      <c r="H42" s="15">
        <f>SUM(H32:H41)</f>
        <v>188000</v>
      </c>
      <c r="I42" s="32"/>
    </row>
    <row r="43" spans="1:9" ht="33.75" customHeight="1">
      <c r="A43" s="16" t="s">
        <v>125</v>
      </c>
      <c r="B43" s="16" t="s">
        <v>126</v>
      </c>
      <c r="C43" s="16" t="s">
        <v>127</v>
      </c>
      <c r="D43" s="60" t="s">
        <v>140</v>
      </c>
      <c r="E43" s="60" t="s">
        <v>141</v>
      </c>
      <c r="F43" s="60" t="s">
        <v>142</v>
      </c>
      <c r="G43" s="60" t="s">
        <v>150</v>
      </c>
      <c r="H43" s="60" t="s">
        <v>143</v>
      </c>
      <c r="I43" s="16" t="s">
        <v>144</v>
      </c>
    </row>
    <row r="44" spans="1:9" ht="20.25" customHeight="1">
      <c r="A44" s="3" t="s">
        <v>55</v>
      </c>
      <c r="B44" s="68" t="s">
        <v>157</v>
      </c>
      <c r="C44" s="68"/>
      <c r="D44" s="68"/>
      <c r="E44" s="68"/>
      <c r="F44" s="68"/>
      <c r="G44" s="68"/>
      <c r="H44" s="68"/>
      <c r="I44" s="32"/>
    </row>
    <row r="45" spans="1:9" ht="20.25" customHeight="1">
      <c r="A45" s="5" t="s">
        <v>56</v>
      </c>
      <c r="B45" s="19" t="s">
        <v>158</v>
      </c>
      <c r="C45" s="19" t="s">
        <v>57</v>
      </c>
      <c r="D45" s="76"/>
      <c r="E45" s="76"/>
      <c r="F45" s="28" t="s">
        <v>58</v>
      </c>
      <c r="G45" s="29"/>
      <c r="H45" s="10">
        <f>D45*G45</f>
        <v>0</v>
      </c>
      <c r="I45" s="49" t="s">
        <v>59</v>
      </c>
    </row>
    <row r="46" spans="1:9" ht="20.25" customHeight="1">
      <c r="A46" s="5" t="s">
        <v>60</v>
      </c>
      <c r="B46" s="19" t="s">
        <v>159</v>
      </c>
      <c r="C46" s="19" t="s">
        <v>61</v>
      </c>
      <c r="D46" s="76">
        <v>110</v>
      </c>
      <c r="E46" s="76"/>
      <c r="F46" s="28" t="s">
        <v>58</v>
      </c>
      <c r="G46" s="26">
        <v>800</v>
      </c>
      <c r="H46" s="10">
        <f>D46*G46</f>
        <v>88000</v>
      </c>
      <c r="I46" s="49" t="s">
        <v>106</v>
      </c>
    </row>
    <row r="47" spans="1:9" ht="20.25" customHeight="1">
      <c r="A47" s="5" t="s">
        <v>62</v>
      </c>
      <c r="B47" s="19" t="s">
        <v>160</v>
      </c>
      <c r="C47" s="19" t="s">
        <v>63</v>
      </c>
      <c r="D47" s="76">
        <v>6</v>
      </c>
      <c r="E47" s="76"/>
      <c r="F47" s="28" t="s">
        <v>64</v>
      </c>
      <c r="G47" s="26">
        <v>50</v>
      </c>
      <c r="H47" s="10">
        <f>D47*G47</f>
        <v>300</v>
      </c>
      <c r="I47" s="49"/>
    </row>
    <row r="48" spans="1:9" ht="20.25" customHeight="1">
      <c r="A48" s="5" t="s">
        <v>65</v>
      </c>
      <c r="B48" s="19" t="s">
        <v>66</v>
      </c>
      <c r="C48" s="19"/>
      <c r="D48" s="76"/>
      <c r="E48" s="76"/>
      <c r="F48" s="28" t="s">
        <v>30</v>
      </c>
      <c r="G48" s="29"/>
      <c r="H48" s="10">
        <f t="shared" ref="H48:H54" si="4">D48*G48</f>
        <v>0</v>
      </c>
      <c r="I48" s="49"/>
    </row>
    <row r="49" spans="1:9" ht="20.25" customHeight="1">
      <c r="A49" s="5" t="s">
        <v>67</v>
      </c>
      <c r="B49" s="19" t="s">
        <v>68</v>
      </c>
      <c r="C49" s="19"/>
      <c r="D49" s="76"/>
      <c r="E49" s="76"/>
      <c r="F49" s="28" t="s">
        <v>69</v>
      </c>
      <c r="G49" s="29"/>
      <c r="H49" s="10">
        <f t="shared" si="4"/>
        <v>0</v>
      </c>
      <c r="I49" s="49"/>
    </row>
    <row r="50" spans="1:9" ht="20.25" customHeight="1">
      <c r="A50" s="5" t="s">
        <v>70</v>
      </c>
      <c r="B50" s="19" t="s">
        <v>71</v>
      </c>
      <c r="C50" s="19"/>
      <c r="D50" s="76"/>
      <c r="E50" s="76"/>
      <c r="F50" s="28" t="s">
        <v>64</v>
      </c>
      <c r="G50" s="29"/>
      <c r="H50" s="10">
        <f t="shared" si="4"/>
        <v>0</v>
      </c>
      <c r="I50" s="49"/>
    </row>
    <row r="51" spans="1:9" ht="20.25" customHeight="1">
      <c r="A51" s="5" t="s">
        <v>72</v>
      </c>
      <c r="B51" s="19" t="s">
        <v>73</v>
      </c>
      <c r="C51" s="19"/>
      <c r="D51" s="21"/>
      <c r="E51" s="21"/>
      <c r="F51" s="28" t="s">
        <v>74</v>
      </c>
      <c r="G51" s="29"/>
      <c r="H51" s="10">
        <f t="shared" si="4"/>
        <v>0</v>
      </c>
      <c r="I51" s="49"/>
    </row>
    <row r="52" spans="1:9" ht="20.25" customHeight="1">
      <c r="A52" s="5" t="s">
        <v>75</v>
      </c>
      <c r="B52" s="19" t="s">
        <v>76</v>
      </c>
      <c r="C52" s="19"/>
      <c r="D52" s="76"/>
      <c r="E52" s="76"/>
      <c r="F52" s="28" t="s">
        <v>74</v>
      </c>
      <c r="G52" s="29"/>
      <c r="H52" s="10">
        <f t="shared" si="4"/>
        <v>0</v>
      </c>
      <c r="I52" s="49"/>
    </row>
    <row r="53" spans="1:9" ht="20.25" customHeight="1">
      <c r="A53" s="5" t="s">
        <v>77</v>
      </c>
      <c r="B53" s="19" t="s">
        <v>78</v>
      </c>
      <c r="C53" s="19"/>
      <c r="D53" s="76"/>
      <c r="E53" s="76"/>
      <c r="F53" s="28" t="s">
        <v>64</v>
      </c>
      <c r="G53" s="29"/>
      <c r="H53" s="10">
        <f t="shared" si="4"/>
        <v>0</v>
      </c>
      <c r="I53" s="49"/>
    </row>
    <row r="54" spans="1:9" ht="20.25" customHeight="1">
      <c r="A54" s="5" t="s">
        <v>79</v>
      </c>
      <c r="B54" s="19" t="s">
        <v>80</v>
      </c>
      <c r="C54" s="19"/>
      <c r="D54" s="76"/>
      <c r="E54" s="76"/>
      <c r="F54" s="28"/>
      <c r="G54" s="29"/>
      <c r="H54" s="10">
        <f t="shared" si="4"/>
        <v>0</v>
      </c>
      <c r="I54" s="49"/>
    </row>
    <row r="55" spans="1:9" ht="20.25" customHeight="1">
      <c r="A55" s="68" t="s">
        <v>161</v>
      </c>
      <c r="B55" s="69"/>
      <c r="C55" s="69"/>
      <c r="D55" s="69"/>
      <c r="E55" s="69"/>
      <c r="F55" s="69"/>
      <c r="G55" s="69"/>
      <c r="H55" s="15">
        <f>SUM(H45:H54)</f>
        <v>88300</v>
      </c>
      <c r="I55" s="32"/>
    </row>
    <row r="56" spans="1:9" ht="35.25" customHeight="1">
      <c r="A56" s="16" t="s">
        <v>125</v>
      </c>
      <c r="B56" s="16" t="s">
        <v>126</v>
      </c>
      <c r="C56" s="16" t="s">
        <v>127</v>
      </c>
      <c r="D56" s="60" t="s">
        <v>140</v>
      </c>
      <c r="E56" s="60" t="s">
        <v>141</v>
      </c>
      <c r="F56" s="60" t="s">
        <v>142</v>
      </c>
      <c r="G56" s="60" t="s">
        <v>150</v>
      </c>
      <c r="H56" s="60" t="s">
        <v>143</v>
      </c>
      <c r="I56" s="16" t="s">
        <v>144</v>
      </c>
    </row>
    <row r="57" spans="1:9" ht="20.25" customHeight="1">
      <c r="A57" s="3" t="s">
        <v>81</v>
      </c>
      <c r="B57" s="69" t="s">
        <v>163</v>
      </c>
      <c r="C57" s="69"/>
      <c r="D57" s="69"/>
      <c r="E57" s="69"/>
      <c r="F57" s="69"/>
      <c r="G57" s="69"/>
      <c r="H57" s="69"/>
    </row>
    <row r="58" spans="1:9" ht="20.25" customHeight="1">
      <c r="A58" s="5" t="s">
        <v>82</v>
      </c>
      <c r="B58" s="30" t="s">
        <v>164</v>
      </c>
      <c r="C58" s="31"/>
      <c r="D58" s="27">
        <v>7</v>
      </c>
      <c r="E58" s="27">
        <v>1</v>
      </c>
      <c r="F58" s="28" t="s">
        <v>33</v>
      </c>
      <c r="G58" s="61">
        <v>500</v>
      </c>
      <c r="H58" s="10">
        <f>D58*E58*G58</f>
        <v>3500</v>
      </c>
      <c r="I58" s="32"/>
    </row>
    <row r="59" spans="1:9" ht="20.25" customHeight="1">
      <c r="A59" s="5" t="s">
        <v>83</v>
      </c>
      <c r="B59" s="30" t="s">
        <v>165</v>
      </c>
      <c r="C59" s="31"/>
      <c r="D59" s="27">
        <v>4</v>
      </c>
      <c r="E59" s="27">
        <v>4</v>
      </c>
      <c r="F59" s="28" t="s">
        <v>29</v>
      </c>
      <c r="G59" s="61">
        <v>500</v>
      </c>
      <c r="H59" s="10">
        <f>D59*E59*G59</f>
        <v>8000</v>
      </c>
      <c r="I59" s="32"/>
    </row>
    <row r="60" spans="1:9" ht="20.25" customHeight="1">
      <c r="A60" s="69" t="s">
        <v>162</v>
      </c>
      <c r="B60" s="69"/>
      <c r="C60" s="69"/>
      <c r="D60" s="69"/>
      <c r="E60" s="69"/>
      <c r="F60" s="69"/>
      <c r="G60" s="69"/>
      <c r="H60" s="15">
        <f>SUM(H58:H59)</f>
        <v>11500</v>
      </c>
      <c r="I60" s="32"/>
    </row>
    <row r="61" spans="1:9" ht="20.25" customHeight="1">
      <c r="A61" s="39" t="s">
        <v>84</v>
      </c>
      <c r="B61" s="39"/>
      <c r="C61" s="39"/>
      <c r="D61" s="39"/>
      <c r="E61" s="39"/>
      <c r="F61" s="39"/>
      <c r="G61" s="39"/>
      <c r="H61" s="40">
        <f>SUM(H19,H29,H42,H55,H60)</f>
        <v>620200</v>
      </c>
      <c r="I61" s="44"/>
    </row>
    <row r="62" spans="1:9" ht="32.25" customHeight="1">
      <c r="A62" s="16" t="s">
        <v>125</v>
      </c>
      <c r="B62" s="16" t="s">
        <v>126</v>
      </c>
      <c r="C62" s="16" t="s">
        <v>127</v>
      </c>
      <c r="D62" s="60" t="s">
        <v>140</v>
      </c>
      <c r="E62" s="60" t="s">
        <v>141</v>
      </c>
      <c r="F62" s="60" t="s">
        <v>142</v>
      </c>
      <c r="G62" s="60" t="s">
        <v>150</v>
      </c>
      <c r="H62" s="60" t="s">
        <v>143</v>
      </c>
      <c r="I62" s="16" t="s">
        <v>144</v>
      </c>
    </row>
    <row r="63" spans="1:9" ht="20.25" customHeight="1">
      <c r="A63" s="3" t="s">
        <v>85</v>
      </c>
      <c r="B63" s="68" t="s">
        <v>166</v>
      </c>
      <c r="C63" s="68"/>
      <c r="D63" s="68"/>
      <c r="E63" s="68"/>
      <c r="F63" s="68"/>
      <c r="G63" s="68"/>
      <c r="H63" s="68"/>
    </row>
    <row r="64" spans="1:9" ht="20.25" customHeight="1">
      <c r="A64" s="5" t="s">
        <v>86</v>
      </c>
      <c r="B64" s="32" t="s">
        <v>167</v>
      </c>
      <c r="C64" s="34"/>
      <c r="D64" s="78">
        <f>H61</f>
        <v>620200</v>
      </c>
      <c r="E64" s="79"/>
      <c r="F64" s="22"/>
      <c r="G64" s="41">
        <v>0.1</v>
      </c>
      <c r="H64" s="10">
        <f>D64*G64</f>
        <v>62020</v>
      </c>
      <c r="I64" s="32"/>
    </row>
    <row r="65" spans="1:9" ht="20.25" customHeight="1">
      <c r="A65" s="86" t="s">
        <v>168</v>
      </c>
      <c r="B65" s="87"/>
      <c r="C65" s="87"/>
      <c r="D65" s="87"/>
      <c r="E65" s="87"/>
      <c r="F65" s="87"/>
      <c r="G65" s="87"/>
      <c r="H65" s="40">
        <f>SUM(H64:H64)</f>
        <v>62020</v>
      </c>
      <c r="I65" s="44"/>
    </row>
    <row r="66" spans="1:9" ht="36" customHeight="1">
      <c r="A66" s="16" t="s">
        <v>125</v>
      </c>
      <c r="B66" s="16" t="s">
        <v>126</v>
      </c>
      <c r="C66" s="16" t="s">
        <v>127</v>
      </c>
      <c r="D66" s="60" t="s">
        <v>140</v>
      </c>
      <c r="E66" s="60" t="s">
        <v>141</v>
      </c>
      <c r="F66" s="60" t="s">
        <v>142</v>
      </c>
      <c r="G66" s="60" t="s">
        <v>150</v>
      </c>
      <c r="H66" s="60" t="s">
        <v>143</v>
      </c>
      <c r="I66" s="16" t="s">
        <v>144</v>
      </c>
    </row>
    <row r="67" spans="1:9" ht="20.25" customHeight="1">
      <c r="A67" s="3" t="s">
        <v>87</v>
      </c>
      <c r="B67" s="68" t="s">
        <v>88</v>
      </c>
      <c r="C67" s="68"/>
      <c r="D67" s="68"/>
      <c r="E67" s="68"/>
      <c r="F67" s="68"/>
      <c r="G67" s="68"/>
      <c r="H67" s="68"/>
    </row>
    <row r="68" spans="1:9" ht="18" customHeight="1">
      <c r="A68" s="5" t="s">
        <v>89</v>
      </c>
      <c r="B68" s="77" t="s">
        <v>171</v>
      </c>
      <c r="C68" s="32" t="s">
        <v>169</v>
      </c>
      <c r="D68" s="24"/>
      <c r="E68" s="24"/>
      <c r="F68" s="28" t="s">
        <v>90</v>
      </c>
      <c r="G68" s="41"/>
      <c r="H68" s="10">
        <f>D68*E68*G68</f>
        <v>0</v>
      </c>
      <c r="I68" s="45"/>
    </row>
    <row r="69" spans="1:9" ht="18" customHeight="1">
      <c r="A69" s="5" t="s">
        <v>91</v>
      </c>
      <c r="B69" s="77"/>
      <c r="C69" s="32" t="s">
        <v>172</v>
      </c>
      <c r="D69" s="27">
        <v>2</v>
      </c>
      <c r="E69" s="27">
        <v>4</v>
      </c>
      <c r="F69" s="28" t="s">
        <v>92</v>
      </c>
      <c r="G69" s="62">
        <v>880</v>
      </c>
      <c r="H69" s="10">
        <f>D69*E69*G69</f>
        <v>7040</v>
      </c>
      <c r="I69" s="46"/>
    </row>
    <row r="70" spans="1:9" ht="18" customHeight="1">
      <c r="A70" s="5" t="s">
        <v>93</v>
      </c>
      <c r="B70" s="77"/>
      <c r="C70" s="32" t="s">
        <v>94</v>
      </c>
      <c r="D70" s="24"/>
      <c r="E70" s="24"/>
      <c r="F70" s="28" t="s">
        <v>29</v>
      </c>
      <c r="G70" s="41"/>
      <c r="H70" s="10">
        <f>D70*E70*G70</f>
        <v>0</v>
      </c>
      <c r="I70" s="47"/>
    </row>
    <row r="71" spans="1:9" ht="20.25" customHeight="1">
      <c r="A71" s="86" t="s">
        <v>170</v>
      </c>
      <c r="B71" s="87"/>
      <c r="C71" s="87"/>
      <c r="D71" s="87"/>
      <c r="E71" s="87"/>
      <c r="F71" s="87"/>
      <c r="G71" s="87"/>
      <c r="H71" s="40">
        <f>SUM(H68:H70)</f>
        <v>7040</v>
      </c>
      <c r="I71" s="44"/>
    </row>
    <row r="72" spans="1:9" ht="32.25" customHeight="1">
      <c r="A72" s="16" t="s">
        <v>125</v>
      </c>
      <c r="B72" s="16" t="s">
        <v>126</v>
      </c>
      <c r="C72" s="16" t="s">
        <v>127</v>
      </c>
      <c r="D72" s="60" t="s">
        <v>140</v>
      </c>
      <c r="E72" s="60" t="s">
        <v>141</v>
      </c>
      <c r="F72" s="60" t="s">
        <v>142</v>
      </c>
      <c r="G72" s="60" t="s">
        <v>150</v>
      </c>
      <c r="H72" s="60" t="s">
        <v>143</v>
      </c>
      <c r="I72" s="16" t="s">
        <v>144</v>
      </c>
    </row>
    <row r="73" spans="1:9" ht="20.25" customHeight="1">
      <c r="A73" s="3" t="s">
        <v>95</v>
      </c>
      <c r="B73" s="68" t="s">
        <v>173</v>
      </c>
      <c r="C73" s="68"/>
      <c r="D73" s="68"/>
      <c r="E73" s="68"/>
      <c r="F73" s="68"/>
      <c r="G73" s="68"/>
      <c r="H73" s="68"/>
    </row>
    <row r="74" spans="1:9" ht="21.75" customHeight="1">
      <c r="A74" s="5" t="s">
        <v>96</v>
      </c>
      <c r="B74" s="25" t="s">
        <v>174</v>
      </c>
      <c r="C74" s="32" t="s">
        <v>175</v>
      </c>
      <c r="D74" s="27">
        <v>80</v>
      </c>
      <c r="E74" s="27">
        <v>2</v>
      </c>
      <c r="F74" s="28" t="s">
        <v>33</v>
      </c>
      <c r="G74" s="61">
        <v>1500</v>
      </c>
      <c r="H74" s="10">
        <f>D74*E74*G74</f>
        <v>240000</v>
      </c>
      <c r="I74" s="45" t="s">
        <v>97</v>
      </c>
    </row>
    <row r="75" spans="1:9" ht="21.75" customHeight="1">
      <c r="A75" s="5" t="s">
        <v>98</v>
      </c>
      <c r="B75" s="25" t="s">
        <v>99</v>
      </c>
      <c r="C75" s="4" t="s">
        <v>53</v>
      </c>
      <c r="D75" s="31"/>
      <c r="E75" s="31"/>
      <c r="F75" s="28" t="s">
        <v>33</v>
      </c>
      <c r="G75" s="29"/>
      <c r="H75" s="10">
        <f>D75*E75*G75</f>
        <v>0</v>
      </c>
      <c r="I75" s="32"/>
    </row>
    <row r="76" spans="1:9" ht="21.75" customHeight="1">
      <c r="A76" s="5" t="s">
        <v>100</v>
      </c>
      <c r="B76" s="42" t="s">
        <v>101</v>
      </c>
      <c r="C76" s="4" t="s">
        <v>53</v>
      </c>
      <c r="D76" s="31"/>
      <c r="E76" s="31"/>
      <c r="F76" s="28" t="s">
        <v>33</v>
      </c>
      <c r="G76" s="29"/>
      <c r="H76" s="10">
        <f t="shared" ref="H76" si="5">D76*E76*G76</f>
        <v>0</v>
      </c>
      <c r="I76" s="32"/>
    </row>
    <row r="77" spans="1:9" ht="20.25" customHeight="1">
      <c r="A77" s="86" t="s">
        <v>179</v>
      </c>
      <c r="B77" s="87"/>
      <c r="C77" s="87"/>
      <c r="D77" s="87"/>
      <c r="E77" s="87"/>
      <c r="F77" s="87"/>
      <c r="G77" s="87"/>
      <c r="H77" s="40">
        <f>SUM(H74:H76)</f>
        <v>240000</v>
      </c>
      <c r="I77" s="44"/>
    </row>
    <row r="78" spans="1:9" ht="38.25" customHeight="1">
      <c r="A78" s="16" t="s">
        <v>125</v>
      </c>
      <c r="B78" s="16" t="s">
        <v>126</v>
      </c>
      <c r="C78" s="16" t="s">
        <v>127</v>
      </c>
      <c r="D78" s="60" t="s">
        <v>140</v>
      </c>
      <c r="E78" s="60" t="s">
        <v>141</v>
      </c>
      <c r="F78" s="60" t="s">
        <v>142</v>
      </c>
      <c r="G78" s="60" t="s">
        <v>150</v>
      </c>
      <c r="H78" s="60" t="s">
        <v>143</v>
      </c>
      <c r="I78" s="16" t="s">
        <v>144</v>
      </c>
    </row>
    <row r="79" spans="1:9" ht="20.25" customHeight="1">
      <c r="A79" s="3" t="s">
        <v>102</v>
      </c>
      <c r="B79" s="68" t="s">
        <v>176</v>
      </c>
      <c r="C79" s="68"/>
      <c r="D79" s="68"/>
      <c r="E79" s="68"/>
      <c r="F79" s="68"/>
      <c r="G79" s="68"/>
      <c r="H79" s="68"/>
    </row>
    <row r="80" spans="1:9" ht="20.25" customHeight="1">
      <c r="A80" s="5" t="s">
        <v>103</v>
      </c>
      <c r="B80" s="32" t="s">
        <v>177</v>
      </c>
      <c r="C80" s="32"/>
      <c r="D80" s="78">
        <f>H77+H71+H65+H61</f>
        <v>929260</v>
      </c>
      <c r="E80" s="79"/>
      <c r="F80" s="28"/>
      <c r="G80" s="41">
        <v>0.06</v>
      </c>
      <c r="H80" s="10">
        <f>D80*G80</f>
        <v>55755.6</v>
      </c>
      <c r="I80" s="32"/>
    </row>
    <row r="81" spans="1:9" ht="20.25" customHeight="1">
      <c r="A81" s="43" t="s">
        <v>178</v>
      </c>
      <c r="B81" s="43"/>
      <c r="C81" s="43"/>
      <c r="D81" s="43"/>
      <c r="E81" s="43"/>
      <c r="F81" s="43"/>
      <c r="G81" s="43"/>
      <c r="H81" s="63">
        <f>H61+H65+H71+H77+H80</f>
        <v>985015.6</v>
      </c>
      <c r="I81" s="48"/>
    </row>
    <row r="82" spans="1:9" ht="20.25" customHeight="1">
      <c r="A82" s="80" t="s">
        <v>104</v>
      </c>
      <c r="B82" s="81"/>
      <c r="C82" s="81"/>
      <c r="D82" s="81"/>
      <c r="E82" s="81"/>
      <c r="F82" s="81"/>
      <c r="G82" s="81"/>
      <c r="H82" s="81"/>
    </row>
  </sheetData>
  <mergeCells count="55">
    <mergeCell ref="A65:G65"/>
    <mergeCell ref="B67:H67"/>
    <mergeCell ref="A1:I1"/>
    <mergeCell ref="B6:I6"/>
    <mergeCell ref="B35:B36"/>
    <mergeCell ref="B37:B38"/>
    <mergeCell ref="B39:B41"/>
    <mergeCell ref="B9:H9"/>
    <mergeCell ref="A19:G19"/>
    <mergeCell ref="B21:H21"/>
    <mergeCell ref="A29:G29"/>
    <mergeCell ref="B31:H31"/>
    <mergeCell ref="D4:E4"/>
    <mergeCell ref="H4:I4"/>
    <mergeCell ref="D80:E80"/>
    <mergeCell ref="A82:H82"/>
    <mergeCell ref="A10:A12"/>
    <mergeCell ref="A13:A14"/>
    <mergeCell ref="A15:A16"/>
    <mergeCell ref="A17:A18"/>
    <mergeCell ref="A32:A34"/>
    <mergeCell ref="A35:A36"/>
    <mergeCell ref="A37:A38"/>
    <mergeCell ref="A39:A41"/>
    <mergeCell ref="B10:B12"/>
    <mergeCell ref="B32:B34"/>
    <mergeCell ref="A71:G71"/>
    <mergeCell ref="B73:H73"/>
    <mergeCell ref="A77:G77"/>
    <mergeCell ref="B44:H44"/>
    <mergeCell ref="D45:E45"/>
    <mergeCell ref="D46:E46"/>
    <mergeCell ref="B79:H79"/>
    <mergeCell ref="D47:E47"/>
    <mergeCell ref="D48:E48"/>
    <mergeCell ref="D49:E49"/>
    <mergeCell ref="D50:E50"/>
    <mergeCell ref="D52:E52"/>
    <mergeCell ref="D53:E53"/>
    <mergeCell ref="D54:E54"/>
    <mergeCell ref="A55:G55"/>
    <mergeCell ref="B57:H57"/>
    <mergeCell ref="A60:G60"/>
    <mergeCell ref="B68:B70"/>
    <mergeCell ref="B63:H63"/>
    <mergeCell ref="D64:E64"/>
    <mergeCell ref="H2:I2"/>
    <mergeCell ref="D3:E3"/>
    <mergeCell ref="H3:I3"/>
    <mergeCell ref="A42:G42"/>
    <mergeCell ref="A5:H5"/>
    <mergeCell ref="A7:F7"/>
    <mergeCell ref="G7:I7"/>
    <mergeCell ref="D2:E2"/>
    <mergeCell ref="I10:I12"/>
  </mergeCells>
  <phoneticPr fontId="29" type="noConversion"/>
  <dataValidations count="1">
    <dataValidation type="list" allowBlank="1" showInputMessage="1" showErrorMessage="1" sqref="B3">
      <formula1>"国内会议,国际会议"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cp:lastPrinted>2014-01-20T09:26:00Z</cp:lastPrinted>
  <dcterms:created xsi:type="dcterms:W3CDTF">2006-09-13T11:21:00Z</dcterms:created>
  <dcterms:modified xsi:type="dcterms:W3CDTF">2019-07-16T08:26:14Z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