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字节签证\238月\"/>
    </mc:Choice>
  </mc:AlternateContent>
  <xr:revisionPtr revIDLastSave="0" documentId="13_ncr:1_{91BDC17D-8DCE-4C46-AD4F-1751B0D15A3A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heet1" sheetId="1" state="hidden" r:id="rId1"/>
    <sheet name="2023年8月" sheetId="10" r:id="rId2"/>
    <sheet name="8月发票明细" sheetId="11" r:id="rId3"/>
  </sheets>
  <calcPr calcId="191029" fullPrecision="0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1" l="1"/>
  <c r="F26" i="11"/>
  <c r="G26" i="11"/>
  <c r="H26" i="11"/>
  <c r="D26" i="11"/>
  <c r="H4" i="11"/>
  <c r="H5" i="11"/>
  <c r="H6" i="11"/>
  <c r="H7" i="11"/>
  <c r="H8" i="11"/>
  <c r="H9" i="11"/>
  <c r="H10" i="11"/>
  <c r="H3" i="11"/>
  <c r="F4" i="11"/>
  <c r="F5" i="11"/>
  <c r="F6" i="11"/>
  <c r="F7" i="11"/>
  <c r="F8" i="11"/>
  <c r="F9" i="11"/>
  <c r="F10" i="11"/>
  <c r="F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3" i="11"/>
  <c r="K148" i="10"/>
  <c r="J148" i="10"/>
  <c r="I148" i="10"/>
  <c r="M147" i="10"/>
  <c r="P147" i="10" s="1"/>
  <c r="M146" i="10"/>
  <c r="N146" i="10" s="1"/>
  <c r="M145" i="10"/>
  <c r="O144" i="10"/>
  <c r="N144" i="10"/>
  <c r="M144" i="10"/>
  <c r="P144" i="10" s="1"/>
  <c r="M143" i="10"/>
  <c r="O143" i="10" s="1"/>
  <c r="M142" i="10"/>
  <c r="M141" i="10"/>
  <c r="P141" i="10" s="1"/>
  <c r="M140" i="10"/>
  <c r="P140" i="10" s="1"/>
  <c r="M139" i="10"/>
  <c r="P139" i="10" s="1"/>
  <c r="M138" i="10"/>
  <c r="N138" i="10" s="1"/>
  <c r="M137" i="10"/>
  <c r="M136" i="10"/>
  <c r="P136" i="10" s="1"/>
  <c r="M135" i="10"/>
  <c r="P135" i="10" s="1"/>
  <c r="M134" i="10"/>
  <c r="P134" i="10" s="1"/>
  <c r="M133" i="10"/>
  <c r="M132" i="10"/>
  <c r="M131" i="10"/>
  <c r="P131" i="10" s="1"/>
  <c r="M130" i="10"/>
  <c r="N130" i="10" s="1"/>
  <c r="M129" i="10"/>
  <c r="M128" i="10"/>
  <c r="P128" i="10" s="1"/>
  <c r="M127" i="10"/>
  <c r="P127" i="10" s="1"/>
  <c r="M126" i="10"/>
  <c r="M125" i="10"/>
  <c r="M124" i="10"/>
  <c r="M123" i="10"/>
  <c r="P123" i="10" s="1"/>
  <c r="M122" i="10"/>
  <c r="N122" i="10" s="1"/>
  <c r="M121" i="10"/>
  <c r="M120" i="10"/>
  <c r="P120" i="10" s="1"/>
  <c r="M119" i="10"/>
  <c r="P119" i="10" s="1"/>
  <c r="P118" i="10"/>
  <c r="M118" i="10"/>
  <c r="M117" i="10"/>
  <c r="M116" i="10"/>
  <c r="M115" i="10"/>
  <c r="P115" i="10" s="1"/>
  <c r="M114" i="10"/>
  <c r="P114" i="10" s="1"/>
  <c r="M113" i="10"/>
  <c r="N113" i="10" s="1"/>
  <c r="M112" i="10"/>
  <c r="P112" i="10" s="1"/>
  <c r="P111" i="10"/>
  <c r="M111" i="10"/>
  <c r="O111" i="10" s="1"/>
  <c r="M110" i="10"/>
  <c r="M109" i="10"/>
  <c r="M108" i="10"/>
  <c r="M107" i="10"/>
  <c r="P107" i="10" s="1"/>
  <c r="P106" i="10"/>
  <c r="M106" i="10"/>
  <c r="N106" i="10" s="1"/>
  <c r="M105" i="10"/>
  <c r="M104" i="10"/>
  <c r="P104" i="10" s="1"/>
  <c r="M103" i="10"/>
  <c r="P103" i="10" s="1"/>
  <c r="M102" i="10"/>
  <c r="M101" i="10"/>
  <c r="M100" i="10"/>
  <c r="N100" i="10" s="1"/>
  <c r="M99" i="10"/>
  <c r="P99" i="10" s="1"/>
  <c r="M98" i="10"/>
  <c r="O98" i="10" s="1"/>
  <c r="M97" i="10"/>
  <c r="M96" i="10"/>
  <c r="P96" i="10" s="1"/>
  <c r="M95" i="10"/>
  <c r="P95" i="10" s="1"/>
  <c r="M94" i="10"/>
  <c r="P94" i="10" s="1"/>
  <c r="M93" i="10"/>
  <c r="P93" i="10" s="1"/>
  <c r="M92" i="10"/>
  <c r="P92" i="10" s="1"/>
  <c r="M91" i="10"/>
  <c r="P91" i="10" s="1"/>
  <c r="M90" i="10"/>
  <c r="N90" i="10" s="1"/>
  <c r="M89" i="10"/>
  <c r="M88" i="10"/>
  <c r="P88" i="10" s="1"/>
  <c r="M87" i="10"/>
  <c r="O87" i="10" s="1"/>
  <c r="M86" i="10"/>
  <c r="P86" i="10" s="1"/>
  <c r="M85" i="10"/>
  <c r="M84" i="10"/>
  <c r="O83" i="10"/>
  <c r="Q83" i="10" s="1"/>
  <c r="M83" i="10"/>
  <c r="P83" i="10" s="1"/>
  <c r="M82" i="10"/>
  <c r="N82" i="10" s="1"/>
  <c r="M81" i="10"/>
  <c r="N81" i="10" s="1"/>
  <c r="M80" i="10"/>
  <c r="P80" i="10" s="1"/>
  <c r="M79" i="10"/>
  <c r="O79" i="10" s="1"/>
  <c r="M78" i="10"/>
  <c r="P78" i="10" s="1"/>
  <c r="M77" i="10"/>
  <c r="M76" i="10"/>
  <c r="P76" i="10" s="1"/>
  <c r="O75" i="10"/>
  <c r="Q75" i="10" s="1"/>
  <c r="M75" i="10"/>
  <c r="P75" i="10" s="1"/>
  <c r="M74" i="10"/>
  <c r="N74" i="10" s="1"/>
  <c r="M73" i="10"/>
  <c r="M72" i="10"/>
  <c r="P72" i="10" s="1"/>
  <c r="M71" i="10"/>
  <c r="O71" i="10" s="1"/>
  <c r="M70" i="10"/>
  <c r="P70" i="10" s="1"/>
  <c r="M69" i="10"/>
  <c r="M68" i="10"/>
  <c r="P68" i="10" s="1"/>
  <c r="M67" i="10"/>
  <c r="P67" i="10" s="1"/>
  <c r="M66" i="10"/>
  <c r="N66" i="10" s="1"/>
  <c r="M65" i="10"/>
  <c r="M64" i="10"/>
  <c r="P64" i="10" s="1"/>
  <c r="M63" i="10"/>
  <c r="P63" i="10" s="1"/>
  <c r="M62" i="10"/>
  <c r="P62" i="10" s="1"/>
  <c r="M61" i="10"/>
  <c r="M60" i="10"/>
  <c r="P60" i="10" s="1"/>
  <c r="M59" i="10"/>
  <c r="P59" i="10" s="1"/>
  <c r="M58" i="10"/>
  <c r="N58" i="10" s="1"/>
  <c r="M57" i="10"/>
  <c r="N56" i="10"/>
  <c r="M56" i="10"/>
  <c r="P56" i="10" s="1"/>
  <c r="M55" i="10"/>
  <c r="P55" i="10" s="1"/>
  <c r="M54" i="10"/>
  <c r="P54" i="10" s="1"/>
  <c r="M53" i="10"/>
  <c r="M52" i="10"/>
  <c r="N52" i="10" s="1"/>
  <c r="M51" i="10"/>
  <c r="P51" i="10" s="1"/>
  <c r="M50" i="10"/>
  <c r="N50" i="10" s="1"/>
  <c r="M49" i="10"/>
  <c r="M48" i="10"/>
  <c r="P48" i="10" s="1"/>
  <c r="M47" i="10"/>
  <c r="P47" i="10" s="1"/>
  <c r="M46" i="10"/>
  <c r="P46" i="10" s="1"/>
  <c r="M45" i="10"/>
  <c r="M44" i="10"/>
  <c r="M43" i="10"/>
  <c r="P43" i="10" s="1"/>
  <c r="M42" i="10"/>
  <c r="N42" i="10" s="1"/>
  <c r="M41" i="10"/>
  <c r="M40" i="10"/>
  <c r="P40" i="10" s="1"/>
  <c r="M39" i="10"/>
  <c r="P39" i="10" s="1"/>
  <c r="M38" i="10"/>
  <c r="P38" i="10" s="1"/>
  <c r="M37" i="10"/>
  <c r="P37" i="10" s="1"/>
  <c r="M36" i="10"/>
  <c r="P36" i="10" s="1"/>
  <c r="M35" i="10"/>
  <c r="P35" i="10" s="1"/>
  <c r="M34" i="10"/>
  <c r="N34" i="10" s="1"/>
  <c r="M33" i="10"/>
  <c r="M32" i="10"/>
  <c r="P32" i="10" s="1"/>
  <c r="M31" i="10"/>
  <c r="N31" i="10" s="1"/>
  <c r="M30" i="10"/>
  <c r="P30" i="10" s="1"/>
  <c r="M29" i="10"/>
  <c r="M28" i="10"/>
  <c r="O28" i="10" s="1"/>
  <c r="M27" i="10"/>
  <c r="P27" i="10" s="1"/>
  <c r="M26" i="10"/>
  <c r="N26" i="10" s="1"/>
  <c r="M25" i="10"/>
  <c r="N25" i="10" s="1"/>
  <c r="M24" i="10"/>
  <c r="P24" i="10" s="1"/>
  <c r="P23" i="10"/>
  <c r="M23" i="10"/>
  <c r="O23" i="10" s="1"/>
  <c r="Q23" i="10" s="1"/>
  <c r="P22" i="10"/>
  <c r="M22" i="10"/>
  <c r="M21" i="10"/>
  <c r="M20" i="10"/>
  <c r="P20" i="10" s="1"/>
  <c r="O19" i="10"/>
  <c r="Q19" i="10" s="1"/>
  <c r="M19" i="10"/>
  <c r="P19" i="10" s="1"/>
  <c r="M18" i="10"/>
  <c r="N18" i="10" s="1"/>
  <c r="M17" i="10"/>
  <c r="M16" i="10"/>
  <c r="P16" i="10" s="1"/>
  <c r="M15" i="10"/>
  <c r="O15" i="10" s="1"/>
  <c r="M14" i="10"/>
  <c r="P14" i="10" s="1"/>
  <c r="M13" i="10"/>
  <c r="M12" i="10"/>
  <c r="N12" i="10" s="1"/>
  <c r="M11" i="10"/>
  <c r="P11" i="10" s="1"/>
  <c r="M10" i="10"/>
  <c r="N10" i="10" s="1"/>
  <c r="M9" i="10"/>
  <c r="N9" i="10" s="1"/>
  <c r="M8" i="10"/>
  <c r="P8" i="10" s="1"/>
  <c r="M7" i="10"/>
  <c r="P7" i="10" s="1"/>
  <c r="M6" i="10"/>
  <c r="P6" i="10" s="1"/>
  <c r="M5" i="10"/>
  <c r="M4" i="10"/>
  <c r="M3" i="10"/>
  <c r="P3" i="10" s="1"/>
  <c r="M2" i="10"/>
  <c r="N2" i="10" s="1"/>
  <c r="L4" i="1"/>
  <c r="K4" i="1"/>
  <c r="J4" i="1"/>
  <c r="N3" i="1"/>
  <c r="Q3" i="1" s="1"/>
  <c r="N2" i="1"/>
  <c r="Q2" i="1" s="1"/>
  <c r="P3" i="1" l="1"/>
  <c r="R3" i="1" s="1"/>
  <c r="N4" i="1"/>
  <c r="N8" i="10"/>
  <c r="O11" i="10"/>
  <c r="Q11" i="10" s="1"/>
  <c r="O26" i="10"/>
  <c r="O34" i="10"/>
  <c r="O36" i="10"/>
  <c r="Q36" i="10" s="1"/>
  <c r="N48" i="10"/>
  <c r="O51" i="10"/>
  <c r="Q51" i="10" s="1"/>
  <c r="N64" i="10"/>
  <c r="N79" i="10"/>
  <c r="P87" i="10"/>
  <c r="Q87" i="10" s="1"/>
  <c r="O90" i="10"/>
  <c r="N95" i="10"/>
  <c r="N103" i="10"/>
  <c r="N114" i="10"/>
  <c r="O130" i="10"/>
  <c r="Q4" i="1"/>
  <c r="P15" i="10"/>
  <c r="Q15" i="10" s="1"/>
  <c r="O18" i="10"/>
  <c r="N23" i="10"/>
  <c r="P26" i="10"/>
  <c r="N32" i="10"/>
  <c r="P34" i="10"/>
  <c r="N68" i="10"/>
  <c r="N71" i="10"/>
  <c r="P79" i="10"/>
  <c r="Q79" i="10" s="1"/>
  <c r="O82" i="10"/>
  <c r="O95" i="10"/>
  <c r="Q98" i="10"/>
  <c r="O103" i="10"/>
  <c r="Q103" i="10" s="1"/>
  <c r="N111" i="10"/>
  <c r="O114" i="10"/>
  <c r="Q114" i="10" s="1"/>
  <c r="O122" i="10"/>
  <c r="N128" i="10"/>
  <c r="P130" i="10"/>
  <c r="N136" i="10"/>
  <c r="P143" i="10"/>
  <c r="Q143" i="10" s="1"/>
  <c r="O2" i="1"/>
  <c r="O4" i="1" s="1"/>
  <c r="N40" i="10"/>
  <c r="O43" i="10"/>
  <c r="Q43" i="10" s="1"/>
  <c r="P71" i="10"/>
  <c r="Q71" i="10" s="1"/>
  <c r="O91" i="10"/>
  <c r="Q91" i="10" s="1"/>
  <c r="P98" i="10"/>
  <c r="O106" i="10"/>
  <c r="N120" i="10"/>
  <c r="P122" i="10"/>
  <c r="Q95" i="10"/>
  <c r="O136" i="10"/>
  <c r="Q136" i="10" s="1"/>
  <c r="Q144" i="10"/>
  <c r="O147" i="10"/>
  <c r="Q147" i="10" s="1"/>
  <c r="N80" i="10"/>
  <c r="O20" i="10"/>
  <c r="Q20" i="10" s="1"/>
  <c r="O31" i="10"/>
  <c r="Q31" i="10" s="1"/>
  <c r="O42" i="10"/>
  <c r="Q42" i="10" s="1"/>
  <c r="O50" i="10"/>
  <c r="O107" i="10"/>
  <c r="N119" i="10"/>
  <c r="N127" i="10"/>
  <c r="N24" i="10"/>
  <c r="P31" i="10"/>
  <c r="O35" i="10"/>
  <c r="Q35" i="10" s="1"/>
  <c r="N39" i="10"/>
  <c r="P42" i="10"/>
  <c r="N47" i="10"/>
  <c r="P50" i="10"/>
  <c r="O58" i="10"/>
  <c r="O66" i="10"/>
  <c r="N96" i="10"/>
  <c r="N112" i="10"/>
  <c r="O119" i="10"/>
  <c r="Q119" i="10" s="1"/>
  <c r="O127" i="10"/>
  <c r="Q127" i="10" s="1"/>
  <c r="N135" i="10"/>
  <c r="N7" i="10"/>
  <c r="O10" i="10"/>
  <c r="O39" i="10"/>
  <c r="O47" i="10"/>
  <c r="Q47" i="10" s="1"/>
  <c r="N55" i="10"/>
  <c r="P58" i="10"/>
  <c r="N63" i="10"/>
  <c r="P66" i="10"/>
  <c r="O74" i="10"/>
  <c r="N104" i="10"/>
  <c r="O115" i="10"/>
  <c r="O135" i="10"/>
  <c r="Q135" i="10" s="1"/>
  <c r="O138" i="10"/>
  <c r="O123" i="10"/>
  <c r="Q123" i="10" s="1"/>
  <c r="O131" i="10"/>
  <c r="P138" i="10"/>
  <c r="N143" i="10"/>
  <c r="O146" i="10"/>
  <c r="O2" i="10"/>
  <c r="N16" i="10"/>
  <c r="O27" i="10"/>
  <c r="Q27" i="10" s="1"/>
  <c r="O7" i="10"/>
  <c r="Q7" i="10" s="1"/>
  <c r="O55" i="10"/>
  <c r="Q55" i="10" s="1"/>
  <c r="O63" i="10"/>
  <c r="Q63" i="10" s="1"/>
  <c r="P74" i="10"/>
  <c r="Q82" i="10"/>
  <c r="O3" i="10"/>
  <c r="Q3" i="10" s="1"/>
  <c r="N15" i="10"/>
  <c r="P18" i="10"/>
  <c r="Q18" i="10" s="1"/>
  <c r="O59" i="10"/>
  <c r="Q59" i="10" s="1"/>
  <c r="O67" i="10"/>
  <c r="Q67" i="10" s="1"/>
  <c r="P82" i="10"/>
  <c r="N87" i="10"/>
  <c r="P90" i="10"/>
  <c r="Q90" i="10" s="1"/>
  <c r="N98" i="10"/>
  <c r="P146" i="10"/>
  <c r="N72" i="10"/>
  <c r="N88" i="10"/>
  <c r="O99" i="10"/>
  <c r="Q99" i="10" s="1"/>
  <c r="P2" i="10"/>
  <c r="P10" i="10"/>
  <c r="Q26" i="10"/>
  <c r="Q106" i="10"/>
  <c r="O139" i="10"/>
  <c r="Q139" i="10" s="1"/>
  <c r="O3" i="1"/>
  <c r="P41" i="10"/>
  <c r="O41" i="10"/>
  <c r="N41" i="10"/>
  <c r="P49" i="10"/>
  <c r="O49" i="10"/>
  <c r="N49" i="10"/>
  <c r="P2" i="1"/>
  <c r="O126" i="10"/>
  <c r="N126" i="10"/>
  <c r="P126" i="10"/>
  <c r="Q28" i="10"/>
  <c r="P4" i="10"/>
  <c r="O4" i="10"/>
  <c r="N4" i="10"/>
  <c r="P52" i="10"/>
  <c r="O52" i="10"/>
  <c r="Q52" i="10" s="1"/>
  <c r="O110" i="10"/>
  <c r="N110" i="10"/>
  <c r="P110" i="10"/>
  <c r="P137" i="10"/>
  <c r="O137" i="10"/>
  <c r="N137" i="10"/>
  <c r="P84" i="10"/>
  <c r="O84" i="10"/>
  <c r="Q84" i="10" s="1"/>
  <c r="P28" i="10"/>
  <c r="N28" i="10"/>
  <c r="P81" i="10"/>
  <c r="O81" i="10"/>
  <c r="N84" i="10"/>
  <c r="P9" i="10"/>
  <c r="O9" i="10"/>
  <c r="P12" i="10"/>
  <c r="O12" i="10"/>
  <c r="P113" i="10"/>
  <c r="O113" i="10"/>
  <c r="Q115" i="10"/>
  <c r="O29" i="10"/>
  <c r="N29" i="10"/>
  <c r="P29" i="10"/>
  <c r="P65" i="10"/>
  <c r="O65" i="10"/>
  <c r="P17" i="10"/>
  <c r="O17" i="10"/>
  <c r="Q17" i="10" s="1"/>
  <c r="N65" i="10"/>
  <c r="P97" i="10"/>
  <c r="O97" i="10"/>
  <c r="P121" i="10"/>
  <c r="O121" i="10"/>
  <c r="Q121" i="10" s="1"/>
  <c r="P124" i="10"/>
  <c r="O124" i="10"/>
  <c r="N124" i="10"/>
  <c r="N17" i="10"/>
  <c r="N20" i="10"/>
  <c r="O37" i="10"/>
  <c r="Q37" i="10" s="1"/>
  <c r="N37" i="10"/>
  <c r="P44" i="10"/>
  <c r="O44" i="10"/>
  <c r="N44" i="10"/>
  <c r="O68" i="10"/>
  <c r="Q68" i="10" s="1"/>
  <c r="N97" i="10"/>
  <c r="P100" i="10"/>
  <c r="O100" i="10"/>
  <c r="N121" i="10"/>
  <c r="Q131" i="10"/>
  <c r="O21" i="10"/>
  <c r="N21" i="10"/>
  <c r="P57" i="10"/>
  <c r="O57" i="10"/>
  <c r="Q57" i="10" s="1"/>
  <c r="P73" i="10"/>
  <c r="O73" i="10"/>
  <c r="Q73" i="10" s="1"/>
  <c r="P89" i="10"/>
  <c r="O89" i="10"/>
  <c r="P116" i="10"/>
  <c r="O116" i="10"/>
  <c r="Q116" i="10" s="1"/>
  <c r="N116" i="10"/>
  <c r="P129" i="10"/>
  <c r="O129" i="10"/>
  <c r="P132" i="10"/>
  <c r="O132" i="10"/>
  <c r="N132" i="10"/>
  <c r="O142" i="10"/>
  <c r="N142" i="10"/>
  <c r="O13" i="10"/>
  <c r="N13" i="10"/>
  <c r="P21" i="10"/>
  <c r="N57" i="10"/>
  <c r="N60" i="10"/>
  <c r="N73" i="10"/>
  <c r="N76" i="10"/>
  <c r="N89" i="10"/>
  <c r="N92" i="10"/>
  <c r="O102" i="10"/>
  <c r="N102" i="10"/>
  <c r="Q107" i="10"/>
  <c r="N129" i="10"/>
  <c r="P142" i="10"/>
  <c r="O5" i="10"/>
  <c r="N5" i="10"/>
  <c r="P13" i="10"/>
  <c r="P33" i="10"/>
  <c r="O33" i="10"/>
  <c r="O45" i="10"/>
  <c r="N45" i="10"/>
  <c r="O60" i="10"/>
  <c r="Q60" i="10" s="1"/>
  <c r="O76" i="10"/>
  <c r="Q76" i="10" s="1"/>
  <c r="O92" i="10"/>
  <c r="Q92" i="10" s="1"/>
  <c r="P102" i="10"/>
  <c r="P105" i="10"/>
  <c r="O105" i="10"/>
  <c r="P108" i="10"/>
  <c r="O108" i="10"/>
  <c r="P5" i="10"/>
  <c r="P25" i="10"/>
  <c r="O25" i="10"/>
  <c r="N33" i="10"/>
  <c r="N36" i="10"/>
  <c r="Q39" i="10"/>
  <c r="P45" i="10"/>
  <c r="N105" i="10"/>
  <c r="N108" i="10"/>
  <c r="O118" i="10"/>
  <c r="Q118" i="10" s="1"/>
  <c r="N118" i="10"/>
  <c r="O134" i="10"/>
  <c r="Q134" i="10" s="1"/>
  <c r="N134" i="10"/>
  <c r="O53" i="10"/>
  <c r="N53" i="10"/>
  <c r="O61" i="10"/>
  <c r="N61" i="10"/>
  <c r="O69" i="10"/>
  <c r="N69" i="10"/>
  <c r="O77" i="10"/>
  <c r="Q77" i="10" s="1"/>
  <c r="N77" i="10"/>
  <c r="O85" i="10"/>
  <c r="N85" i="10"/>
  <c r="O93" i="10"/>
  <c r="Q93" i="10" s="1"/>
  <c r="N93" i="10"/>
  <c r="Q111" i="10"/>
  <c r="P145" i="10"/>
  <c r="O145" i="10"/>
  <c r="P53" i="10"/>
  <c r="P61" i="10"/>
  <c r="P69" i="10"/>
  <c r="P77" i="10"/>
  <c r="P85" i="10"/>
  <c r="O101" i="10"/>
  <c r="Q101" i="10" s="1"/>
  <c r="N101" i="10"/>
  <c r="O109" i="10"/>
  <c r="N109" i="10"/>
  <c r="N140" i="10"/>
  <c r="N145" i="10"/>
  <c r="P101" i="10"/>
  <c r="P109" i="10"/>
  <c r="O117" i="10"/>
  <c r="Q117" i="10" s="1"/>
  <c r="N117" i="10"/>
  <c r="O125" i="10"/>
  <c r="N125" i="10"/>
  <c r="O133" i="10"/>
  <c r="N133" i="10"/>
  <c r="O140" i="10"/>
  <c r="Q140" i="10" s="1"/>
  <c r="O6" i="10"/>
  <c r="Q6" i="10" s="1"/>
  <c r="N6" i="10"/>
  <c r="O14" i="10"/>
  <c r="Q14" i="10" s="1"/>
  <c r="N14" i="10"/>
  <c r="O22" i="10"/>
  <c r="Q22" i="10" s="1"/>
  <c r="N22" i="10"/>
  <c r="O30" i="10"/>
  <c r="Q30" i="10" s="1"/>
  <c r="N30" i="10"/>
  <c r="O38" i="10"/>
  <c r="Q38" i="10" s="1"/>
  <c r="N38" i="10"/>
  <c r="O46" i="10"/>
  <c r="Q46" i="10" s="1"/>
  <c r="N46" i="10"/>
  <c r="O54" i="10"/>
  <c r="Q54" i="10" s="1"/>
  <c r="N54" i="10"/>
  <c r="O62" i="10"/>
  <c r="Q62" i="10" s="1"/>
  <c r="N62" i="10"/>
  <c r="O70" i="10"/>
  <c r="Q70" i="10" s="1"/>
  <c r="N70" i="10"/>
  <c r="O78" i="10"/>
  <c r="Q78" i="10" s="1"/>
  <c r="N78" i="10"/>
  <c r="O86" i="10"/>
  <c r="Q86" i="10" s="1"/>
  <c r="N86" i="10"/>
  <c r="O94" i="10"/>
  <c r="Q94" i="10" s="1"/>
  <c r="N94" i="10"/>
  <c r="P117" i="10"/>
  <c r="P125" i="10"/>
  <c r="P133" i="10"/>
  <c r="O141" i="10"/>
  <c r="Q141" i="10" s="1"/>
  <c r="N141" i="10"/>
  <c r="M148" i="10"/>
  <c r="N3" i="10"/>
  <c r="N11" i="10"/>
  <c r="N19" i="10"/>
  <c r="N27" i="10"/>
  <c r="N35" i="10"/>
  <c r="N43" i="10"/>
  <c r="N51" i="10"/>
  <c r="N59" i="10"/>
  <c r="N67" i="10"/>
  <c r="N75" i="10"/>
  <c r="N83" i="10"/>
  <c r="N91" i="10"/>
  <c r="N99" i="10"/>
  <c r="N107" i="10"/>
  <c r="N115" i="10"/>
  <c r="N123" i="10"/>
  <c r="N131" i="10"/>
  <c r="N139" i="10"/>
  <c r="N147" i="10"/>
  <c r="O8" i="10"/>
  <c r="Q8" i="10" s="1"/>
  <c r="O16" i="10"/>
  <c r="Q16" i="10" s="1"/>
  <c r="O24" i="10"/>
  <c r="Q24" i="10" s="1"/>
  <c r="O32" i="10"/>
  <c r="Q32" i="10" s="1"/>
  <c r="O40" i="10"/>
  <c r="Q40" i="10" s="1"/>
  <c r="O48" i="10"/>
  <c r="Q48" i="10" s="1"/>
  <c r="O56" i="10"/>
  <c r="Q56" i="10" s="1"/>
  <c r="O64" i="10"/>
  <c r="Q64" i="10" s="1"/>
  <c r="O72" i="10"/>
  <c r="Q72" i="10" s="1"/>
  <c r="O80" i="10"/>
  <c r="Q80" i="10" s="1"/>
  <c r="O88" i="10"/>
  <c r="Q88" i="10" s="1"/>
  <c r="O96" i="10"/>
  <c r="Q96" i="10" s="1"/>
  <c r="O104" i="10"/>
  <c r="Q104" i="10" s="1"/>
  <c r="O112" i="10"/>
  <c r="Q112" i="10" s="1"/>
  <c r="O120" i="10"/>
  <c r="Q120" i="10" s="1"/>
  <c r="O128" i="10"/>
  <c r="Q128" i="10" s="1"/>
  <c r="Q122" i="10" l="1"/>
  <c r="Q69" i="10"/>
  <c r="Q100" i="10"/>
  <c r="Q97" i="10"/>
  <c r="Q65" i="10"/>
  <c r="Q29" i="10"/>
  <c r="Q12" i="10"/>
  <c r="Q137" i="10"/>
  <c r="Q4" i="10"/>
  <c r="Q49" i="10"/>
  <c r="Q2" i="10"/>
  <c r="Q66" i="10"/>
  <c r="Q130" i="10"/>
  <c r="Q34" i="10"/>
  <c r="Q146" i="10"/>
  <c r="Q10" i="10"/>
  <c r="Q58" i="10"/>
  <c r="Q5" i="10"/>
  <c r="Q74" i="10"/>
  <c r="Q53" i="10"/>
  <c r="Q126" i="10"/>
  <c r="Q138" i="10"/>
  <c r="N148" i="10"/>
  <c r="Q108" i="10"/>
  <c r="Q50" i="10"/>
  <c r="Q125" i="10"/>
  <c r="Q109" i="10"/>
  <c r="Q85" i="10"/>
  <c r="Q9" i="10"/>
  <c r="O148" i="10"/>
  <c r="P148" i="10"/>
  <c r="Q145" i="10"/>
  <c r="Q129" i="10"/>
  <c r="Q124" i="10"/>
  <c r="Q142" i="10"/>
  <c r="Q21" i="10"/>
  <c r="R2" i="1"/>
  <c r="R4" i="1" s="1"/>
  <c r="P4" i="1"/>
  <c r="Q45" i="10"/>
  <c r="Q133" i="10"/>
  <c r="Q61" i="10"/>
  <c r="Q25" i="10"/>
  <c r="Q105" i="10"/>
  <c r="Q33" i="10"/>
  <c r="Q102" i="10"/>
  <c r="Q89" i="10"/>
  <c r="Q113" i="10"/>
  <c r="Q13" i="10"/>
  <c r="Q132" i="10"/>
  <c r="Q44" i="10"/>
  <c r="Q81" i="10"/>
  <c r="Q110" i="10"/>
  <c r="Q41" i="10"/>
  <c r="Q148" i="10" l="1"/>
</calcChain>
</file>

<file path=xl/sharedStrings.xml><?xml version="1.0" encoding="utf-8"?>
<sst xmlns="http://schemas.openxmlformats.org/spreadsheetml/2006/main" count="1867" uniqueCount="523">
  <si>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</si>
  <si>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</si>
  <si>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</si>
  <si>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</si>
  <si>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</si>
  <si>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</si>
  <si>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</si>
  <si>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</si>
  <si>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</si>
  <si>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</si>
  <si>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</si>
  <si>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</si>
  <si>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</si>
  <si>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</si>
  <si>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</si>
  <si>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</si>
  <si>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</si>
  <si>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</si>
  <si>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</si>
  <si>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</si>
  <si>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</si>
  <si>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</si>
  <si>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</si>
  <si>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</si>
  <si>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</si>
  <si>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</si>
  <si>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</si>
  <si>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</si>
  <si>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</si>
  <si>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</si>
  <si>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</si>
  <si>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</si>
  <si>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</si>
  <si>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</si>
  <si>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</si>
  <si>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</si>
  <si>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</si>
  <si>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</si>
  <si>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</si>
  <si>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翻译</t>
  </si>
  <si>
    <t>翻译费</t>
  </si>
  <si>
    <t>受理中</t>
  </si>
  <si>
    <t>上海</t>
  </si>
  <si>
    <t>美国</t>
  </si>
  <si>
    <t>姚柳合</t>
  </si>
  <si>
    <t>许雅玲</t>
  </si>
  <si>
    <t>吴迪</t>
  </si>
  <si>
    <t>汪晓凡</t>
  </si>
  <si>
    <t>沈阳</t>
  </si>
  <si>
    <t>时阳</t>
  </si>
  <si>
    <t>TV1N1613794614858661888</t>
  </si>
  <si>
    <t>TV1N1603644233339506688</t>
  </si>
  <si>
    <t>巴西</t>
  </si>
  <si>
    <t>彭丹琳</t>
  </si>
  <si>
    <t>TV1N1619616251630051328</t>
  </si>
  <si>
    <t>刘旭东</t>
  </si>
  <si>
    <t>TV1N1628302794775912448</t>
  </si>
  <si>
    <t>杨贺</t>
  </si>
  <si>
    <t>赵建澎</t>
  </si>
  <si>
    <t>牛天宇</t>
  </si>
  <si>
    <t>TV1N1626549990818410496</t>
  </si>
  <si>
    <t xml:space="preserve"> 签证国家</t>
  </si>
  <si>
    <t>于雨汐</t>
  </si>
  <si>
    <t>李辉</t>
  </si>
  <si>
    <t>周帆</t>
  </si>
  <si>
    <t>童博</t>
  </si>
  <si>
    <t>黄依静</t>
  </si>
  <si>
    <t>苏晓佳</t>
  </si>
  <si>
    <t>王一凡</t>
  </si>
  <si>
    <t xml:space="preserve"> 印尼-落地签</t>
  </si>
  <si>
    <t>纪祎楠</t>
  </si>
  <si>
    <t>解祯</t>
  </si>
  <si>
    <t>TV1N1647877739492155392</t>
  </si>
  <si>
    <t>高伟</t>
  </si>
  <si>
    <t>刘子晴</t>
  </si>
  <si>
    <t>TV1N1640200329594109952</t>
  </si>
  <si>
    <t>TV1N1650428788828610560</t>
  </si>
  <si>
    <t>杨浩</t>
  </si>
  <si>
    <t>TV1N1656232134017839104</t>
  </si>
  <si>
    <t>刘昊天</t>
  </si>
  <si>
    <t>牛晓倩</t>
  </si>
  <si>
    <t>TV1N1658377899419123712</t>
  </si>
  <si>
    <t>李智洋</t>
  </si>
  <si>
    <t>刘硕</t>
  </si>
  <si>
    <t>左琼</t>
  </si>
  <si>
    <t>TV1N1650697408716480512</t>
  </si>
  <si>
    <t>Marcuz Pae</t>
  </si>
  <si>
    <t>高晓雨</t>
  </si>
  <si>
    <t>TV1N1661213568881557504</t>
  </si>
  <si>
    <t>董烨涛</t>
  </si>
  <si>
    <t>TV1N1658322525550739456</t>
  </si>
  <si>
    <t>朱潇放</t>
  </si>
  <si>
    <t>TV1N1646808691845083136</t>
  </si>
  <si>
    <t>姜之睿</t>
  </si>
  <si>
    <t>TV1N1663524108593090560</t>
  </si>
  <si>
    <t>雒志炜</t>
  </si>
  <si>
    <t>TV1N1656160019449233408</t>
  </si>
  <si>
    <t>陈一鸣</t>
  </si>
  <si>
    <t>TV1N1662025862360236032</t>
  </si>
  <si>
    <t>美国EVUS</t>
  </si>
  <si>
    <t>TV1N1664505257734004736</t>
  </si>
  <si>
    <t>孟子钰</t>
  </si>
  <si>
    <t>TV1N1645256811666898944</t>
  </si>
  <si>
    <t>田光前</t>
  </si>
  <si>
    <t>TV1N1661642611372150784</t>
  </si>
  <si>
    <t>Xin Yi Wua</t>
  </si>
  <si>
    <t>赵嫦雪</t>
  </si>
  <si>
    <t>林扬帆</t>
  </si>
  <si>
    <t>沈吟</t>
  </si>
  <si>
    <t>UppalKaran</t>
  </si>
  <si>
    <t>Xin Ting Tan</t>
  </si>
  <si>
    <t>黄悦龄</t>
  </si>
  <si>
    <t>Jacob John Kuttisseril</t>
  </si>
  <si>
    <t>耿健Joe</t>
  </si>
  <si>
    <t>高端</t>
  </si>
  <si>
    <t>吴方涛-何睿健</t>
  </si>
  <si>
    <t>TV1N1678712979057815552</t>
  </si>
  <si>
    <t>吴丹妮</t>
  </si>
  <si>
    <t>TV1N1682356793458798592</t>
  </si>
  <si>
    <t>Audrey Liu-刘源源</t>
  </si>
  <si>
    <t>TV1N1684099493489045504</t>
  </si>
  <si>
    <t>TV1N1679716090832568320</t>
  </si>
  <si>
    <t>TV1N1679743716448038912</t>
  </si>
  <si>
    <t>沈舒娴</t>
  </si>
  <si>
    <t>TV1N1679392013257285632</t>
  </si>
  <si>
    <t>TV1N1685857228820115456</t>
  </si>
  <si>
    <t>闫智慧</t>
  </si>
  <si>
    <t>TV1N1685937752376926208</t>
  </si>
  <si>
    <t>冯诗玥（冯叶）</t>
  </si>
  <si>
    <t>TV1N1683738840614072320</t>
  </si>
  <si>
    <t>TV1N1677958842544300032</t>
  </si>
  <si>
    <t>周紫微 Vivi</t>
  </si>
  <si>
    <t>TV1N1684171464830873600</t>
  </si>
  <si>
    <t>罗奕阳（张博阳）</t>
  </si>
  <si>
    <t>TV1N1686236990683983872</t>
  </si>
  <si>
    <t>陈俊杰 Geoff</t>
  </si>
  <si>
    <t>TV1N1686328421155139584</t>
  </si>
  <si>
    <t xml:space="preserve"> 朱华</t>
  </si>
  <si>
    <t>TV1N1686271553938444288</t>
  </si>
  <si>
    <t>沈芳琴 Faith</t>
  </si>
  <si>
    <t>TV1N1683431250013323264</t>
  </si>
  <si>
    <t xml:space="preserve"> Gary Wang</t>
  </si>
  <si>
    <t>TV1N1686207470430056448</t>
  </si>
  <si>
    <t>TV1N1671143824573456384</t>
  </si>
  <si>
    <t>温茜</t>
  </si>
  <si>
    <t>TV1N1686646968037167104</t>
  </si>
  <si>
    <t>TV1N1686616705915682816</t>
  </si>
  <si>
    <t>TV1N1686622747475034112</t>
  </si>
  <si>
    <t>朱冬雨</t>
  </si>
  <si>
    <t>TV1N1684599307507396608</t>
  </si>
  <si>
    <t>刘大伟</t>
  </si>
  <si>
    <t>TV1N1686627038403272704</t>
  </si>
  <si>
    <t>TV1N1685844608322859008</t>
  </si>
  <si>
    <t>马婷婷</t>
  </si>
  <si>
    <t>TV1N1687062132674813952</t>
  </si>
  <si>
    <t>齐子鸣</t>
  </si>
  <si>
    <t>TV1N1687017673677320192</t>
  </si>
  <si>
    <t>罗闻乐</t>
  </si>
  <si>
    <t>TV1N1686718226787491840</t>
  </si>
  <si>
    <t>陈子玥</t>
  </si>
  <si>
    <t>TV1N1681186832115855360</t>
  </si>
  <si>
    <t>快递费13+2500签证费用</t>
  </si>
  <si>
    <t>雍子馨</t>
  </si>
  <si>
    <t>TV1N1684443778092949504</t>
  </si>
  <si>
    <t>2500签证费用</t>
  </si>
  <si>
    <t>侯丹丹</t>
  </si>
  <si>
    <t>TV1N1656839660627402752</t>
  </si>
  <si>
    <t>林臻</t>
  </si>
  <si>
    <t>TV1N1685977689457385472</t>
  </si>
  <si>
    <t>李佳</t>
  </si>
  <si>
    <t>TV1N1681511596256763904</t>
  </si>
  <si>
    <t>夏子然</t>
  </si>
  <si>
    <t>TV1N1684433175651553280</t>
  </si>
  <si>
    <t>柯一雄（8月）</t>
  </si>
  <si>
    <t>TV1N1686630084407480320</t>
  </si>
  <si>
    <t>罗泽容</t>
  </si>
  <si>
    <t>TV1N1687849950619656192</t>
  </si>
  <si>
    <t>段悦希（胡茜）</t>
  </si>
  <si>
    <t>TV1N1686573443406467072</t>
  </si>
  <si>
    <t>Jed</t>
  </si>
  <si>
    <t>TV1N1687016784669421568</t>
  </si>
  <si>
    <t>TV1N1687324721627553792</t>
  </si>
  <si>
    <t>TV1N1688412732763168768</t>
  </si>
  <si>
    <t>赵卿羽 Anna</t>
  </si>
  <si>
    <t>TV1N1685890136930820096</t>
  </si>
  <si>
    <t>Lorin Gan</t>
  </si>
  <si>
    <t>TV1N1688476221255028736</t>
  </si>
  <si>
    <t>王磊</t>
  </si>
  <si>
    <t>TV1N1684491683449315328</t>
  </si>
  <si>
    <t>肖雨洁Celine</t>
  </si>
  <si>
    <t>TV1N1687326718246281216</t>
  </si>
  <si>
    <t>TV1N1687326980562284544</t>
  </si>
  <si>
    <t>黄瑞婷 Rita</t>
  </si>
  <si>
    <t>TV1N1686664726300827648</t>
  </si>
  <si>
    <t xml:space="preserve"> 柏崴</t>
  </si>
  <si>
    <t>TV1N1683742942899216384</t>
  </si>
  <si>
    <t>高鑫炜</t>
  </si>
  <si>
    <t>TV1N1688734485699940352</t>
  </si>
  <si>
    <t>徐孟知</t>
  </si>
  <si>
    <t>TV1N1683364084941389824</t>
  </si>
  <si>
    <t>Crystal Yanni Kiew</t>
  </si>
  <si>
    <t>TV1N1688814405532823552</t>
  </si>
  <si>
    <t>TV1N1688452665607450624</t>
  </si>
  <si>
    <t>梁晶</t>
  </si>
  <si>
    <t>TV1N1678419431590776832</t>
  </si>
  <si>
    <t>TV1N1676209884440162304</t>
  </si>
  <si>
    <t>李君文</t>
  </si>
  <si>
    <t>TV1N1686734799619207168</t>
  </si>
  <si>
    <t>张宁宁Nydia</t>
  </si>
  <si>
    <t>TV1N1681593530555064320</t>
  </si>
  <si>
    <t>孟辰</t>
  </si>
  <si>
    <t>TV1N1689141354520113152</t>
  </si>
  <si>
    <t>邹振</t>
  </si>
  <si>
    <t>TV1N1675713013380706304</t>
  </si>
  <si>
    <t>Hazel Lin</t>
  </si>
  <si>
    <t>TV1N1640616863152021504</t>
  </si>
  <si>
    <t>Jun Jie Chia</t>
  </si>
  <si>
    <t>TV1N1687383242515804160</t>
  </si>
  <si>
    <t>王志恒</t>
  </si>
  <si>
    <t>TV1N1683514558868815872</t>
  </si>
  <si>
    <t>Anne Sun</t>
  </si>
  <si>
    <t>TV1N1689462817513033728</t>
  </si>
  <si>
    <t>Rahul Jadhav</t>
  </si>
  <si>
    <t>TV1N1686397342684078080</t>
  </si>
  <si>
    <t>TV1N1688385538334613504</t>
  </si>
  <si>
    <t>Phoebe Yuen</t>
  </si>
  <si>
    <t>TV1N1689460843237396480</t>
  </si>
  <si>
    <t>国恩义</t>
  </si>
  <si>
    <t>TV1N1688785444257947648</t>
  </si>
  <si>
    <t>袁博</t>
  </si>
  <si>
    <t>TV1N1689466493468106752</t>
  </si>
  <si>
    <t>TV1N1689558602900672512</t>
  </si>
  <si>
    <t>谢珺莎</t>
  </si>
  <si>
    <t>TV1N1689539914092818432</t>
  </si>
  <si>
    <t>胡茂盛</t>
  </si>
  <si>
    <t>TV1N1689601213472403456</t>
  </si>
  <si>
    <t>刘鹏</t>
  </si>
  <si>
    <t>TV1N1689650892306436096</t>
  </si>
  <si>
    <t>叶懋</t>
  </si>
  <si>
    <t>TV1N1681904382147473408</t>
  </si>
  <si>
    <t>Vivek Balasubramanian</t>
  </si>
  <si>
    <t>TV1N1689781692490317824</t>
  </si>
  <si>
    <t>TV1N1689839772494200832</t>
  </si>
  <si>
    <t>邓淋</t>
  </si>
  <si>
    <t>TV1N1689918372513861632</t>
  </si>
  <si>
    <t>李豪</t>
  </si>
  <si>
    <t>TV1N1666792093496111104</t>
  </si>
  <si>
    <t>Юлиан Юрьевич Иванов</t>
  </si>
  <si>
    <t>TV1N1681968225288822784</t>
  </si>
  <si>
    <t>TV1N1688826906831994880</t>
  </si>
  <si>
    <t>田琳</t>
  </si>
  <si>
    <t>TV1N1690921771636092928</t>
  </si>
  <si>
    <t>阮宜帆</t>
  </si>
  <si>
    <t>TV1N1669281281437413376</t>
  </si>
  <si>
    <t>徐正辉（张鹏飞）</t>
  </si>
  <si>
    <t>TV1N1689198378557763584</t>
  </si>
  <si>
    <t>黄晓民</t>
  </si>
  <si>
    <t>TV1N1689812251551768576</t>
  </si>
  <si>
    <t>占敏</t>
  </si>
  <si>
    <t>TV1N1690202671809081344</t>
  </si>
  <si>
    <t>向洁</t>
  </si>
  <si>
    <t>TV1N1690992472971866112</t>
  </si>
  <si>
    <t>Shirley Koh</t>
  </si>
  <si>
    <t>TV1N1689549522861617152</t>
  </si>
  <si>
    <t>方天枢-孙本昱</t>
  </si>
  <si>
    <t>TV1N1691000827652055040</t>
  </si>
  <si>
    <t>吴莹</t>
  </si>
  <si>
    <t>TV1N1686648995517624320</t>
  </si>
  <si>
    <t>林弘毅-张任远</t>
  </si>
  <si>
    <t>TV1N1689534666372702208</t>
  </si>
  <si>
    <t>TV1N1690578928602210304</t>
  </si>
  <si>
    <t>Vasu Dev Puri</t>
  </si>
  <si>
    <t>TV1N1691347145650282496</t>
  </si>
  <si>
    <t>陈子豪</t>
  </si>
  <si>
    <t>TV1N1691030335763820544</t>
  </si>
  <si>
    <t>杨润波</t>
  </si>
  <si>
    <t>TV1N1691420073842765824</t>
  </si>
  <si>
    <t>谢鸿杰</t>
  </si>
  <si>
    <t>TV1N1692080283414544384</t>
  </si>
  <si>
    <t>徐婉依</t>
  </si>
  <si>
    <t>TV1N1691026530204647424</t>
  </si>
  <si>
    <t>张晖</t>
  </si>
  <si>
    <t>TV1N1692057529772351488</t>
  </si>
  <si>
    <t>郑雯轩</t>
  </si>
  <si>
    <t>TV1N1690964740594622464</t>
  </si>
  <si>
    <t>丁亚奇</t>
  </si>
  <si>
    <t>TV1N1692129290233040896</t>
  </si>
  <si>
    <t>张昭</t>
  </si>
  <si>
    <t>TV1N1689558455797964800</t>
  </si>
  <si>
    <t>TV1N1689541398960271360</t>
  </si>
  <si>
    <t>孙玲超</t>
  </si>
  <si>
    <t>TV1N1692065968435286016</t>
  </si>
  <si>
    <t>邢青箐</t>
  </si>
  <si>
    <t>TV1N1684869156624199680</t>
  </si>
  <si>
    <t>Yasu Shibata</t>
  </si>
  <si>
    <t>TV1N1692387366748016640</t>
  </si>
  <si>
    <t>SandhuNikhil</t>
  </si>
  <si>
    <t>TV1N1692443992590864384</t>
  </si>
  <si>
    <t xml:space="preserve"> TV1N1692429213402886144</t>
  </si>
  <si>
    <t>TV1N1693168005923512320</t>
  </si>
  <si>
    <t>柯一雄（9月）</t>
  </si>
  <si>
    <t>TV1N1693565035619512320</t>
  </si>
  <si>
    <t>JiMing Luo</t>
  </si>
  <si>
    <t>TV1N1693524742174142464</t>
  </si>
  <si>
    <t>毛豪爽</t>
  </si>
  <si>
    <t>TV1N1687300135699738624</t>
  </si>
  <si>
    <t>郭帅彬</t>
  </si>
  <si>
    <t xml:space="preserve"> TV1N1687332820056842240</t>
  </si>
  <si>
    <t>TV1N1693883069911605248</t>
  </si>
  <si>
    <t>杨渊 Adeline</t>
  </si>
  <si>
    <t>TV1N1693621152634630144</t>
  </si>
  <si>
    <t>贺庆阳</t>
  </si>
  <si>
    <t>TV1N1693475237139652608</t>
  </si>
  <si>
    <t>TV1N1693452844895625216</t>
  </si>
  <si>
    <t>David Liu</t>
  </si>
  <si>
    <t>TV1N1693446900492992512</t>
  </si>
  <si>
    <t>TV1N1693478693677985792</t>
  </si>
  <si>
    <t>王紫萱</t>
  </si>
  <si>
    <t>TV1N1694226922245877760</t>
  </si>
  <si>
    <t>闫国庆</t>
  </si>
  <si>
    <t>TV1N1692435271374663680</t>
  </si>
  <si>
    <t>TV1N1694228472012029952</t>
  </si>
  <si>
    <t>唐若瑜</t>
  </si>
  <si>
    <t>TV1N1684590852629331968</t>
  </si>
  <si>
    <t>石晋松</t>
  </si>
  <si>
    <t>TV1N1690974180437708800</t>
  </si>
  <si>
    <t>苗汇林</t>
  </si>
  <si>
    <t>TV1N1693829144697077760</t>
  </si>
  <si>
    <t>TV1N1694280353828630528</t>
  </si>
  <si>
    <t>王皓安Oliver</t>
  </si>
  <si>
    <t>TV1N1693877759352139776</t>
  </si>
  <si>
    <t>丁莹</t>
  </si>
  <si>
    <t>TV1N1690242329309913088</t>
  </si>
  <si>
    <t>毕龛</t>
  </si>
  <si>
    <t>TV1N1666320175114342400</t>
  </si>
  <si>
    <t>姜钰祈</t>
  </si>
  <si>
    <t>TV1N1688850457064738816</t>
  </si>
  <si>
    <t xml:space="preserve"> 林苏April-ZHOU JIE</t>
  </si>
  <si>
    <t>TV1N1696087428988915712</t>
  </si>
  <si>
    <t>TV1N1696043410175094784</t>
  </si>
  <si>
    <t>TV1N1696455367369945088</t>
  </si>
  <si>
    <t>王荦淙</t>
  </si>
  <si>
    <t>员工编号</t>
  </si>
  <si>
    <t>公司</t>
  </si>
  <si>
    <t>POC</t>
  </si>
  <si>
    <t>7075967</t>
  </si>
  <si>
    <t>上海格物致远网络科技有限公司</t>
  </si>
  <si>
    <t>李菁鑫</t>
  </si>
  <si>
    <t>1238675</t>
  </si>
  <si>
    <t>巨量引擎（上海）计算机科技有限公司</t>
  </si>
  <si>
    <t>3361027</t>
  </si>
  <si>
    <t>Lark Technologies Pte. Ltd.</t>
  </si>
  <si>
    <t>3728126</t>
  </si>
  <si>
    <t>蜜柚网络科技（上海）有限公司</t>
  </si>
  <si>
    <t>2352286</t>
  </si>
  <si>
    <t>珠海聚横易行网络科技有限公司</t>
  </si>
  <si>
    <t>9153005</t>
  </si>
  <si>
    <t>5952208</t>
  </si>
  <si>
    <t>上海随训通电子科技有限公司</t>
  </si>
  <si>
    <t>8291982</t>
  </si>
  <si>
    <t>8820535</t>
  </si>
  <si>
    <t>6198127</t>
  </si>
  <si>
    <t>5687022</t>
  </si>
  <si>
    <t>秒针滴答（北京）网络技术有限公司</t>
  </si>
  <si>
    <t>8027983</t>
  </si>
  <si>
    <t>2610196</t>
  </si>
  <si>
    <t>深圳今日头条科技有限公司</t>
  </si>
  <si>
    <t>9836095</t>
  </si>
  <si>
    <t>6218269</t>
  </si>
  <si>
    <t>9382090</t>
  </si>
  <si>
    <t>7968822</t>
  </si>
  <si>
    <t>广东今日头条科技有限公司</t>
  </si>
  <si>
    <t>9777551</t>
  </si>
  <si>
    <t>3985397</t>
  </si>
  <si>
    <t>9370219</t>
  </si>
  <si>
    <t>6727178</t>
  </si>
  <si>
    <t>7066082</t>
  </si>
  <si>
    <t>脸萌技术（深圳）有限公司</t>
  </si>
  <si>
    <t>3251028</t>
  </si>
  <si>
    <t>5150955</t>
  </si>
  <si>
    <t>杭州今日头条科技有限公司</t>
  </si>
  <si>
    <t>5581938</t>
  </si>
  <si>
    <t>7539956</t>
  </si>
  <si>
    <t>6929681</t>
  </si>
  <si>
    <t>广东今日头条网络技术有限公司</t>
  </si>
  <si>
    <t>马晗迪</t>
  </si>
  <si>
    <t>8530872</t>
  </si>
  <si>
    <t>北京有竹居网络技术有限公司</t>
  </si>
  <si>
    <t>7969939</t>
  </si>
  <si>
    <t>抖音视界有限公司</t>
  </si>
  <si>
    <t>6616023</t>
  </si>
  <si>
    <t>北京字跳网络技术有限公司</t>
  </si>
  <si>
    <t>7005158</t>
  </si>
  <si>
    <t>8062722</t>
  </si>
  <si>
    <t>1328975</t>
  </si>
  <si>
    <t>3256731</t>
  </si>
  <si>
    <t>5838712</t>
  </si>
  <si>
    <t>6599511</t>
  </si>
  <si>
    <t>杭州巨量引擎网络技术有限公司</t>
  </si>
  <si>
    <t>吕仕鹏</t>
  </si>
  <si>
    <t>5020602</t>
  </si>
  <si>
    <t>5676805</t>
  </si>
  <si>
    <t>2336713</t>
  </si>
  <si>
    <t>1727192</t>
  </si>
  <si>
    <t>9166263</t>
  </si>
  <si>
    <t>TikTok Pte. Ltd.</t>
  </si>
  <si>
    <t>2609270</t>
  </si>
  <si>
    <t>2300526</t>
  </si>
  <si>
    <t>9926392</t>
  </si>
  <si>
    <t>8337339</t>
  </si>
  <si>
    <t>9588735</t>
  </si>
  <si>
    <t>2103957</t>
  </si>
  <si>
    <t>9719395</t>
  </si>
  <si>
    <t>8319008</t>
  </si>
  <si>
    <t>7918686</t>
  </si>
  <si>
    <t>6115311</t>
  </si>
  <si>
    <t>9905023</t>
  </si>
  <si>
    <t>6900701</t>
  </si>
  <si>
    <t>1109607</t>
  </si>
  <si>
    <t>1268336</t>
  </si>
  <si>
    <t>5016173</t>
  </si>
  <si>
    <t>5136608</t>
  </si>
  <si>
    <t>7860778</t>
  </si>
  <si>
    <t>7657576</t>
  </si>
  <si>
    <t>8160820</t>
  </si>
  <si>
    <t>6337953</t>
  </si>
  <si>
    <t>7867591</t>
  </si>
  <si>
    <t>6833128</t>
  </si>
  <si>
    <t>黎鑫</t>
  </si>
  <si>
    <t>1386325</t>
  </si>
  <si>
    <t>8399279</t>
  </si>
  <si>
    <t>7072079</t>
  </si>
  <si>
    <t>5330605</t>
  </si>
  <si>
    <t>8602357</t>
  </si>
  <si>
    <t>1817107</t>
  </si>
  <si>
    <t>1851789</t>
  </si>
  <si>
    <t>1698023</t>
  </si>
  <si>
    <t>Douyin Group (HK) Limited</t>
  </si>
  <si>
    <t>3182881</t>
  </si>
  <si>
    <t>8153680</t>
  </si>
  <si>
    <t>1031095</t>
  </si>
  <si>
    <t>1162968</t>
  </si>
  <si>
    <t>8297378</t>
  </si>
  <si>
    <t>9295735</t>
  </si>
  <si>
    <t>1587301</t>
  </si>
  <si>
    <t>2985351</t>
  </si>
  <si>
    <t>3029375</t>
  </si>
  <si>
    <t>6695967</t>
  </si>
  <si>
    <t>8650010</t>
  </si>
  <si>
    <t>Bytedance Inc.</t>
  </si>
  <si>
    <t>2961100</t>
  </si>
  <si>
    <t>8901106</t>
  </si>
  <si>
    <t>5239217</t>
  </si>
  <si>
    <t>7383673</t>
  </si>
  <si>
    <t>Bytedance FZ-LLC</t>
  </si>
  <si>
    <t>6750368</t>
  </si>
  <si>
    <t>6523317</t>
  </si>
  <si>
    <t>1702699</t>
  </si>
  <si>
    <t>5005228</t>
  </si>
  <si>
    <t>8678002</t>
  </si>
  <si>
    <t>3229593</t>
  </si>
  <si>
    <t>9192371</t>
  </si>
  <si>
    <t>2099180</t>
  </si>
  <si>
    <t>3599096</t>
  </si>
  <si>
    <t>2076136</t>
  </si>
  <si>
    <t>8087892</t>
  </si>
  <si>
    <t>PIPO (SG) Pte. Ltd.</t>
  </si>
  <si>
    <t>8079620</t>
  </si>
  <si>
    <t>6553801</t>
  </si>
  <si>
    <t>6098890</t>
  </si>
  <si>
    <t>7276050</t>
  </si>
  <si>
    <t>2150220</t>
  </si>
  <si>
    <t>6386258</t>
  </si>
  <si>
    <t>9912627</t>
  </si>
  <si>
    <t>1715729</t>
  </si>
  <si>
    <t>3283330</t>
  </si>
  <si>
    <t>8576958</t>
  </si>
  <si>
    <t>6939303</t>
  </si>
  <si>
    <t>2703815</t>
  </si>
  <si>
    <t>3518090</t>
  </si>
  <si>
    <t>2561130</t>
  </si>
  <si>
    <t>5167310</t>
  </si>
  <si>
    <t>9093263</t>
  </si>
  <si>
    <t>2771568</t>
  </si>
  <si>
    <t>7881051</t>
  </si>
  <si>
    <t>3796556</t>
  </si>
  <si>
    <t>Bytedance株式会社</t>
  </si>
  <si>
    <t>6665318</t>
  </si>
  <si>
    <t>9577616</t>
  </si>
  <si>
    <t>6597371</t>
  </si>
  <si>
    <t>9086980</t>
  </si>
  <si>
    <t>Bytedance Pte. Ltd.</t>
  </si>
  <si>
    <t>2578027</t>
  </si>
  <si>
    <t>8198136</t>
  </si>
  <si>
    <t>7606097</t>
  </si>
  <si>
    <t>6129360</t>
  </si>
  <si>
    <t>6573330</t>
  </si>
  <si>
    <t>8816327</t>
  </si>
  <si>
    <t>3631559</t>
  </si>
  <si>
    <t>3107180</t>
  </si>
  <si>
    <t>5062203</t>
  </si>
  <si>
    <t>2971715</t>
  </si>
  <si>
    <t>7290671</t>
  </si>
  <si>
    <t>3656900</t>
  </si>
  <si>
    <t>7101085</t>
  </si>
  <si>
    <t>5928913</t>
  </si>
  <si>
    <t>3038921</t>
  </si>
  <si>
    <t>6999298</t>
  </si>
  <si>
    <t>5669177</t>
  </si>
  <si>
    <t>9230531</t>
  </si>
  <si>
    <t>1673126</t>
  </si>
  <si>
    <t>3979920</t>
  </si>
  <si>
    <t>3972238</t>
  </si>
  <si>
    <t>行标签</t>
  </si>
  <si>
    <t>总计</t>
  </si>
  <si>
    <t>求和项:总金额（含税）
（签证费用+[{签证服务费+其他杂费含服务费}含税6%]）</t>
  </si>
  <si>
    <t>求和项:政府费用+签证中心费用合计
（以信用卡刷卡人民币记录为准）</t>
  </si>
  <si>
    <t>总金额含税
（RMB）</t>
    <phoneticPr fontId="46" type="noConversion"/>
  </si>
  <si>
    <t>普票金额</t>
    <phoneticPr fontId="46" type="noConversion"/>
  </si>
  <si>
    <t>专票金额</t>
    <phoneticPr fontId="46" type="noConversion"/>
  </si>
  <si>
    <t xml:space="preserve">
（RMB）</t>
    <phoneticPr fontId="46" type="noConversion"/>
  </si>
  <si>
    <t>（USD）
1 美元 ≈ 7.3111 人民币
2023年10月17日汇率</t>
    <phoneticPr fontId="46" type="noConversion"/>
  </si>
  <si>
    <t>说明：
境外主体invioce美元
国内主体发票人民币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</si>
</sst>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373C43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373C43"/>
      <name val="等线"/>
      <family val="2"/>
      <scheme val="minor"/>
    </font>
    <font>
      <sz val="10.5"/>
      <color rgb="FF1F2329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373C43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trike/>
      <sz val="10"/>
      <color theme="1"/>
      <name val="等线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686767"/>
      </patternFill>
    </fill>
    <fill>
      <patternFill patternType="solid">
        <fgColor rgb="FFDC9B04"/>
      </patternFill>
    </fill>
    <fill>
      <patternFill patternType="solid">
        <fgColor rgb="FFF76964"/>
      </patternFill>
    </fill>
    <fill>
      <patternFill patternType="solid">
        <fgColor rgb="FFDE7802"/>
      </patternFill>
    </fill>
    <fill>
      <patternFill patternType="solid">
        <fgColor rgb="FF8EE085"/>
      </patternFill>
    </fill>
    <fill>
      <patternFill patternType="solid">
        <fgColor rgb="FF186010"/>
      </patternFill>
    </fill>
    <fill>
      <patternFill patternType="solid">
        <fgColor rgb="FF7EDAFB"/>
      </patternFill>
    </fill>
    <fill>
      <patternFill patternType="solid">
        <fgColor rgb="FF049FD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186010"/>
      </patternFill>
    </fill>
    <fill>
      <patternFill patternType="solid">
        <fgColor rgb="FFDE7802"/>
      </patternFill>
    </fill>
    <fill>
      <patternFill patternType="solid">
        <fgColor rgb="FF049FD7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DE7802"/>
      </patternFill>
    </fill>
    <fill>
      <patternFill patternType="solid">
        <fgColor rgb="FFDC9B04"/>
      </patternFill>
    </fill>
    <fill>
      <patternFill patternType="solid">
        <fgColor rgb="FF686767"/>
      </patternFill>
    </fill>
    <fill>
      <patternFill patternType="solid">
        <fgColor rgb="FF7EDAFB"/>
      </patternFill>
    </fill>
    <fill>
      <patternFill patternType="solid">
        <fgColor rgb="FF6C6B66"/>
      </patternFill>
    </fill>
    <fill>
      <patternFill patternType="solid">
        <fgColor rgb="FF6C6B66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Protection="0"/>
  </cellStyleXfs>
  <cellXfs count="5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2" fontId="16" fillId="10" borderId="16" xfId="0" applyNumberFormat="1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20" fillId="13" borderId="20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6" fillId="0" borderId="26" xfId="0" applyFon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vertical="center"/>
    </xf>
    <xf numFmtId="0" fontId="29" fillId="17" borderId="29" xfId="0" applyFont="1" applyFill="1" applyBorder="1" applyAlignment="1">
      <alignment horizontal="center" vertical="center" wrapText="1"/>
    </xf>
    <xf numFmtId="0" fontId="30" fillId="18" borderId="30" xfId="0" applyFont="1" applyFill="1" applyBorder="1" applyAlignment="1">
      <alignment horizontal="center" vertical="center" wrapText="1"/>
    </xf>
    <xf numFmtId="0" fontId="31" fillId="19" borderId="31" xfId="0" applyFont="1" applyFill="1" applyBorder="1" applyAlignment="1">
      <alignment horizontal="center" vertical="center" wrapText="1"/>
    </xf>
    <xf numFmtId="0" fontId="32" fillId="20" borderId="32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horizontal="left" vertical="center"/>
    </xf>
    <xf numFmtId="0" fontId="34" fillId="0" borderId="34" xfId="0" applyFont="1" applyBorder="1" applyAlignment="1">
      <alignment horizontal="left" vertical="center"/>
    </xf>
    <xf numFmtId="0" fontId="35" fillId="0" borderId="35" xfId="0" applyFont="1" applyBorder="1" applyAlignment="1">
      <alignment vertical="center"/>
    </xf>
    <xf numFmtId="2" fontId="36" fillId="21" borderId="36" xfId="0" applyNumberFormat="1" applyFont="1" applyFill="1" applyBorder="1" applyAlignment="1">
      <alignment horizontal="center" vertical="center"/>
    </xf>
    <xf numFmtId="0" fontId="37" fillId="0" borderId="37" xfId="0" applyFont="1" applyBorder="1" applyAlignment="1">
      <alignment vertical="center"/>
    </xf>
    <xf numFmtId="0" fontId="38" fillId="0" borderId="38" xfId="0" applyFont="1" applyBorder="1" applyAlignment="1">
      <alignment horizontal="left" vertical="center"/>
    </xf>
    <xf numFmtId="0" fontId="39" fillId="22" borderId="39" xfId="0" applyFont="1" applyFill="1" applyBorder="1" applyAlignment="1">
      <alignment horizontal="center" vertical="center" wrapText="1"/>
    </xf>
    <xf numFmtId="39" fontId="42" fillId="0" borderId="42" xfId="0" applyNumberFormat="1" applyFont="1" applyBorder="1" applyAlignment="1">
      <alignment horizontal="center" vertical="center"/>
    </xf>
    <xf numFmtId="0" fontId="43" fillId="0" borderId="4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12" borderId="18" xfId="0" applyFont="1" applyFill="1" applyBorder="1" applyAlignment="1">
      <alignment horizontal="right" vertical="center"/>
    </xf>
    <xf numFmtId="0" fontId="41" fillId="24" borderId="41" xfId="0" applyFont="1" applyFill="1" applyBorder="1" applyAlignment="1">
      <alignment horizontal="right" vertical="center"/>
    </xf>
    <xf numFmtId="0" fontId="40" fillId="23" borderId="40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7" fillId="25" borderId="44" xfId="0" applyFont="1" applyFill="1" applyBorder="1" applyAlignment="1">
      <alignment horizontal="center" vertical="center" wrapText="1"/>
    </xf>
    <xf numFmtId="0" fontId="47" fillId="25" borderId="44" xfId="0" applyFont="1" applyFill="1" applyBorder="1" applyAlignment="1">
      <alignment horizontal="center" vertical="center"/>
    </xf>
    <xf numFmtId="0" fontId="47" fillId="25" borderId="44" xfId="0" applyFont="1" applyFill="1" applyBorder="1" applyAlignment="1">
      <alignment horizontal="center" vertical="center" wrapText="1"/>
    </xf>
    <xf numFmtId="0" fontId="47" fillId="25" borderId="44" xfId="0" applyFont="1" applyFill="1" applyBorder="1" applyAlignment="1">
      <alignment horizontal="left" vertical="center" wrapText="1"/>
    </xf>
    <xf numFmtId="0" fontId="47" fillId="25" borderId="44" xfId="0" applyFont="1" applyFill="1" applyBorder="1" applyAlignment="1">
      <alignment horizontal="left" vertical="center"/>
    </xf>
    <xf numFmtId="0" fontId="0" fillId="0" borderId="44" xfId="0" pivotButton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4" xfId="0" applyBorder="1" applyAlignment="1">
      <alignment vertical="center"/>
    </xf>
    <xf numFmtId="0" fontId="48" fillId="0" borderId="44" xfId="0" applyFont="1" applyBorder="1" applyAlignment="1">
      <alignment vertical="center"/>
    </xf>
    <xf numFmtId="2" fontId="0" fillId="0" borderId="44" xfId="0" applyNumberFormat="1" applyBorder="1" applyAlignment="1">
      <alignment vertical="center"/>
    </xf>
    <xf numFmtId="0" fontId="47" fillId="25" borderId="44" xfId="0" applyFont="1" applyFill="1" applyBorder="1" applyAlignment="1">
      <alignment vertical="center"/>
    </xf>
  </cellXfs>
  <cellStyles count="1">
    <cellStyle name="常规" xfId="0" builtinId="0"/>
  </cellStyles>
  <dxfs count="4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6134" refreshedDate="45216.410994212965" createdVersion="8" refreshedVersion="8" minRefreshableVersion="3" recordCount="146" xr:uid="{15E7A448-96E7-4996-AC37-35EA2A3CEDAD}">
  <cacheSource type="worksheet">
    <worksheetSource ref="A1:U147" sheet="2023年8月"/>
  </cacheSource>
  <cacheFields count="21">
    <cacheField name="序号" numFmtId="0">
      <sharedItems containsSemiMixedTypes="0" containsString="0" containsNumber="1" containsInteger="1" minValue="1" maxValue="146"/>
    </cacheField>
    <cacheField name="姓名" numFmtId="0">
      <sharedItems/>
    </cacheField>
    <cacheField name="case编号" numFmtId="0">
      <sharedItems/>
    </cacheField>
    <cacheField name="出发地" numFmtId="0">
      <sharedItems/>
    </cacheField>
    <cacheField name="领区" numFmtId="0">
      <sharedItems/>
    </cacheField>
    <cacheField name=" 签证国家" numFmtId="0">
      <sharedItems/>
    </cacheField>
    <cacheField name="签证类型" numFmtId="0">
      <sharedItems/>
    </cacheField>
    <cacheField name="签证状态" numFmtId="0">
      <sharedItems/>
    </cacheField>
    <cacheField name="政府费用+签证中心费用合计_x000a_（以信用卡刷卡人民币记录为准）" numFmtId="0">
      <sharedItems containsSemiMixedTypes="0" containsString="0" containsNumber="1" minValue="0" maxValue="1387.5"/>
    </cacheField>
    <cacheField name="供应商服务费_x000a_（签证）" numFmtId="2">
      <sharedItems containsSemiMixedTypes="0" containsString="0" containsNumber="1" containsInteger="1" minValue="0" maxValue="400"/>
    </cacheField>
    <cacheField name="其他杂费_x000a_（康辉代付or字节报销杂费）" numFmtId="2">
      <sharedItems containsSemiMixedTypes="0" containsString="0" containsNumber="1" containsInteger="1" minValue="0" maxValue="2513"/>
    </cacheField>
    <cacheField name="其他杂费说明_x000a_（包含翻译/洗照片/打车/快递/加急费/护照借出费等）" numFmtId="0">
      <sharedItems containsBlank="1"/>
    </cacheField>
    <cacheField name="其他杂费含服务费_x000a_*1.06" numFmtId="2">
      <sharedItems containsSemiMixedTypes="0" containsString="0" containsNumber="1" minValue="0" maxValue="2663.78"/>
    </cacheField>
    <cacheField name="总金额（不含税 ）_x000a_（签证费用+签证服务费+其他杂费含服务费）" numFmtId="2">
      <sharedItems containsSemiMixedTypes="0" containsString="0" containsNumber="1" minValue="13.78" maxValue="3063.78"/>
    </cacheField>
    <cacheField name="总金额（含税）_x000a_（签证费用+[{签证服务费+其他杂费含服务费}含税6%]）" numFmtId="2">
      <sharedItems containsSemiMixedTypes="0" containsString="0" containsNumber="1" minValue="14.61" maxValue="3247.61"/>
    </cacheField>
    <cacheField name="可抵扣税额_x000a_（开专票的情况下，票面的税额）" numFmtId="2">
      <sharedItems containsSemiMixedTypes="0" containsString="0" containsNumber="1" minValue="0.83" maxValue="183.83"/>
    </cacheField>
    <cacheField name="不可抵扣金额_x000a_（总金额-可抵扣税额）" numFmtId="2">
      <sharedItems containsSemiMixedTypes="0" containsString="0" containsNumber="1" minValue="13.78" maxValue="3063.78"/>
    </cacheField>
    <cacheField name="费用描述" numFmtId="2">
      <sharedItems/>
    </cacheField>
    <cacheField name="币种" numFmtId="0">
      <sharedItems/>
    </cacheField>
    <cacheField name="员工编号" numFmtId="0">
      <sharedItems containsMixedTypes="1" containsNumber="1" containsInteger="1" minValue="8632050" maxValue="8632050"/>
    </cacheField>
    <cacheField name="公司" numFmtId="0">
      <sharedItems count="23">
        <s v="上海格物致远网络科技有限公司"/>
        <s v="巨量引擎（上海）计算机科技有限公司"/>
        <s v="Lark Technologies Pte. Ltd."/>
        <s v="蜜柚网络科技（上海）有限公司"/>
        <s v="珠海聚横易行网络科技有限公司"/>
        <s v="上海随训通电子科技有限公司"/>
        <s v="秒针滴答（北京）网络技术有限公司"/>
        <s v="深圳今日头条科技有限公司"/>
        <s v="广东今日头条科技有限公司"/>
        <s v="脸萌技术（深圳）有限公司"/>
        <s v="杭州今日头条科技有限公司"/>
        <s v="广东今日头条网络技术有限公司"/>
        <s v="北京有竹居网络技术有限公司"/>
        <s v="抖音视界有限公司"/>
        <s v="北京字跳网络技术有限公司"/>
        <s v="杭州巨量引擎网络技术有限公司"/>
        <s v="TikTok Pte. Ltd."/>
        <s v="Douyin Group (HK) Limited"/>
        <s v="Bytedance Inc."/>
        <s v="Bytedance FZ-LLC"/>
        <s v="PIPO (SG) Pte. Ltd."/>
        <s v="Bytedance株式会社"/>
        <s v="Bytedance Pte. Ltd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n v="1"/>
    <s v="吴方涛-何睿健"/>
    <s v="TV1N1678712979057815552"/>
    <s v="中国"/>
    <s v="北京"/>
    <s v=" 印尼-落地签"/>
    <s v="商务"/>
    <s v="已出签"/>
    <n v="263.08"/>
    <n v="100"/>
    <n v="0"/>
    <m/>
    <n v="0"/>
    <n v="363.08"/>
    <n v="369.08"/>
    <n v="6"/>
    <n v="363.08"/>
    <s v="签证费"/>
    <s v="CNY"/>
    <s v="7075967"/>
    <x v="0"/>
  </r>
  <r>
    <n v="2"/>
    <s v="吴丹妮"/>
    <s v="TV1N1682356793458798592"/>
    <s v="中国"/>
    <s v="北京"/>
    <s v=" 印尼-落地签"/>
    <s v="商务"/>
    <s v="已出签"/>
    <n v="263.08"/>
    <n v="100"/>
    <n v="0"/>
    <m/>
    <n v="0"/>
    <n v="363.08"/>
    <n v="369.08"/>
    <n v="6"/>
    <n v="363.08"/>
    <s v="签证费"/>
    <s v="CNY"/>
    <s v="1238675"/>
    <x v="1"/>
  </r>
  <r>
    <n v="3"/>
    <s v="Audrey Liu-刘源源"/>
    <s v="TV1N1684099493489045504"/>
    <s v="中国"/>
    <s v="北京"/>
    <s v=" 印尼-落地签"/>
    <s v="商务"/>
    <s v="已出签"/>
    <n v="263.16000000000003"/>
    <n v="100"/>
    <n v="0"/>
    <m/>
    <n v="0"/>
    <n v="363.16"/>
    <n v="369.16"/>
    <n v="6"/>
    <n v="363.16"/>
    <s v="签证费"/>
    <s v="CNY"/>
    <s v="3361027"/>
    <x v="2"/>
  </r>
  <r>
    <n v="4"/>
    <s v="汪晓凡"/>
    <s v="TV1N1679716090832568320"/>
    <s v="中国"/>
    <s v="北京"/>
    <s v=" 印尼-落地签"/>
    <s v="商务"/>
    <s v="已出签"/>
    <n v="263.08"/>
    <n v="100"/>
    <n v="0"/>
    <m/>
    <n v="0"/>
    <n v="363.08"/>
    <n v="369.08"/>
    <n v="6"/>
    <n v="363.08"/>
    <s v="签证费"/>
    <s v="CNY"/>
    <s v="3728126"/>
    <x v="3"/>
  </r>
  <r>
    <n v="5"/>
    <s v="许雅玲"/>
    <s v="TV1N1679743716448038912"/>
    <s v="中国"/>
    <s v="北京"/>
    <s v=" 印尼-落地签"/>
    <s v="商务"/>
    <s v="已出签"/>
    <n v="263.08"/>
    <n v="100"/>
    <n v="0"/>
    <m/>
    <n v="0"/>
    <n v="363.08"/>
    <n v="369.08"/>
    <n v="6"/>
    <n v="363.08"/>
    <s v="签证费"/>
    <s v="CNY"/>
    <s v="2352286"/>
    <x v="4"/>
  </r>
  <r>
    <n v="6"/>
    <s v="沈舒娴"/>
    <s v="TV1N1679392013257285632"/>
    <s v="中国"/>
    <s v="北京"/>
    <s v=" 印尼-落地签"/>
    <s v="商务"/>
    <s v="已出签"/>
    <n v="263.89"/>
    <n v="100"/>
    <n v="0"/>
    <m/>
    <n v="0"/>
    <n v="363.89"/>
    <n v="369.89"/>
    <n v="6"/>
    <n v="363.89"/>
    <s v="签证费"/>
    <s v="CNY"/>
    <s v="9153005"/>
    <x v="3"/>
  </r>
  <r>
    <n v="7"/>
    <s v="刘昊天"/>
    <s v="TV1N1685857228820115456"/>
    <s v="中国"/>
    <s v="北京"/>
    <s v=" 印尼-落地签"/>
    <s v="商务"/>
    <s v="已出签"/>
    <n v="263.89"/>
    <n v="100"/>
    <n v="0"/>
    <m/>
    <n v="0"/>
    <n v="363.89"/>
    <n v="369.89"/>
    <n v="6"/>
    <n v="363.89"/>
    <s v="签证费"/>
    <s v="CNY"/>
    <s v="5952208"/>
    <x v="5"/>
  </r>
  <r>
    <n v="8"/>
    <s v="闫智慧"/>
    <s v="TV1N1685937752376926208"/>
    <s v="中国"/>
    <s v="北京"/>
    <s v=" 印尼-落地签"/>
    <s v="商务"/>
    <s v="已出签"/>
    <n v="263.89"/>
    <n v="100"/>
    <n v="0"/>
    <m/>
    <n v="0"/>
    <n v="363.89"/>
    <n v="369.89"/>
    <n v="6"/>
    <n v="363.89"/>
    <s v="签证费"/>
    <s v="CNY"/>
    <s v="8291982"/>
    <x v="4"/>
  </r>
  <r>
    <n v="9"/>
    <s v="冯诗玥（冯叶）"/>
    <s v="TV1N1683738840614072320"/>
    <s v="中国"/>
    <s v="北京"/>
    <s v=" 印尼-落地签"/>
    <s v="商务"/>
    <s v="已出签"/>
    <n v="263.89"/>
    <n v="100"/>
    <n v="0"/>
    <m/>
    <n v="0"/>
    <n v="363.89"/>
    <n v="369.89"/>
    <n v="6"/>
    <n v="363.89"/>
    <s v="签证费"/>
    <s v="CNY"/>
    <s v="8820535"/>
    <x v="0"/>
  </r>
  <r>
    <n v="10"/>
    <s v="纪祎楠"/>
    <s v="TV1N1677958842544300032"/>
    <s v="中国"/>
    <s v="北京"/>
    <s v=" 印尼-落地签"/>
    <s v="商务"/>
    <s v="已出签"/>
    <n v="263.89"/>
    <n v="100"/>
    <n v="0"/>
    <m/>
    <n v="0"/>
    <n v="363.89"/>
    <n v="369.89"/>
    <n v="6"/>
    <n v="363.89"/>
    <s v="签证费"/>
    <s v="CNY"/>
    <s v="6198127"/>
    <x v="3"/>
  </r>
  <r>
    <n v="11"/>
    <s v="周紫微 Vivi"/>
    <s v="TV1N1684171464830873600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5687022"/>
    <x v="6"/>
  </r>
  <r>
    <n v="12"/>
    <s v="罗奕阳（张博阳）"/>
    <s v="TV1N1686236990683983872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8027983"/>
    <x v="4"/>
  </r>
  <r>
    <n v="13"/>
    <s v="陈俊杰 Geoff"/>
    <s v="TV1N1686328421155139584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2610196"/>
    <x v="7"/>
  </r>
  <r>
    <n v="14"/>
    <s v=" 朱华"/>
    <s v="TV1N1686271553938444288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9836095"/>
    <x v="3"/>
  </r>
  <r>
    <n v="15"/>
    <s v="沈芳琴 Faith"/>
    <s v="TV1N1683431250013323264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6218269"/>
    <x v="4"/>
  </r>
  <r>
    <n v="16"/>
    <s v=" Gary Wang"/>
    <s v="TV1N1686207470430056448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9382090"/>
    <x v="7"/>
  </r>
  <r>
    <n v="17"/>
    <s v="于雨汐"/>
    <s v="TV1N1671143824573456384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7968822"/>
    <x v="8"/>
  </r>
  <r>
    <n v="18"/>
    <s v="温茜"/>
    <s v="TV1N1686646968037167104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9777551"/>
    <x v="1"/>
  </r>
  <r>
    <n v="19"/>
    <s v="赵嫦雪"/>
    <s v="TV1N1686616705915682816"/>
    <s v="中国"/>
    <s v="北京"/>
    <s v=" 印尼-落地签"/>
    <s v="商务"/>
    <s v="已出签"/>
    <n v="252.57"/>
    <n v="100"/>
    <n v="0"/>
    <m/>
    <n v="0"/>
    <n v="352.57"/>
    <n v="358.57"/>
    <n v="6"/>
    <n v="352.57"/>
    <s v="签证费"/>
    <s v="CNY"/>
    <s v="3985397"/>
    <x v="3"/>
  </r>
  <r>
    <n v="20"/>
    <s v="黄悦龄"/>
    <s v="TV1N1686622747475034112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9370219"/>
    <x v="3"/>
  </r>
  <r>
    <n v="21"/>
    <s v="朱冬雨"/>
    <s v="TV1N1684599307507396608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6727178"/>
    <x v="4"/>
  </r>
  <r>
    <n v="22"/>
    <s v="刘大伟"/>
    <s v="TV1N1686627038403272704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7066082"/>
    <x v="9"/>
  </r>
  <r>
    <n v="23"/>
    <s v="高晓雨"/>
    <s v="TV1N1685844608322859008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3251028"/>
    <x v="5"/>
  </r>
  <r>
    <n v="24"/>
    <s v="马婷婷"/>
    <s v="TV1N1687062132674813952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5150955"/>
    <x v="10"/>
  </r>
  <r>
    <n v="25"/>
    <s v="齐子鸣"/>
    <s v="TV1N1687017673677320192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5581938"/>
    <x v="3"/>
  </r>
  <r>
    <n v="26"/>
    <s v="罗闻乐"/>
    <s v="TV1N1686718226787491840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7539956"/>
    <x v="0"/>
  </r>
  <r>
    <n v="27"/>
    <s v="陈子玥"/>
    <s v="TV1N1681186832115855360"/>
    <s v="中国"/>
    <s v="北京"/>
    <s v="巴西"/>
    <s v="商务"/>
    <s v="受理中"/>
    <n v="0"/>
    <n v="400"/>
    <n v="2513"/>
    <s v="快递费13+2500签证费用"/>
    <n v="2663.78"/>
    <n v="3063.78"/>
    <n v="3247.61"/>
    <n v="183.83"/>
    <n v="3063.78"/>
    <s v="签证费"/>
    <s v="CNY"/>
    <s v="6929681"/>
    <x v="11"/>
  </r>
  <r>
    <n v="28"/>
    <s v="雍子馨"/>
    <s v="TV1N1684443778092949504"/>
    <s v="中国"/>
    <s v="北京"/>
    <s v="巴西"/>
    <s v="商务"/>
    <s v="受理中"/>
    <n v="0"/>
    <n v="400"/>
    <n v="2500"/>
    <s v="2500签证费用"/>
    <n v="2650"/>
    <n v="3050"/>
    <n v="3233"/>
    <n v="183"/>
    <n v="3050"/>
    <s v="签证费"/>
    <s v="CNY"/>
    <s v="8530872"/>
    <x v="12"/>
  </r>
  <r>
    <n v="29"/>
    <s v="侯丹丹"/>
    <s v="TV1N1656839660627402752"/>
    <s v="中国"/>
    <s v="北京"/>
    <s v="巴西"/>
    <s v="商务"/>
    <s v="受理中"/>
    <n v="0"/>
    <n v="400"/>
    <n v="2500"/>
    <s v="2500签证费用"/>
    <n v="2650"/>
    <n v="3050"/>
    <n v="3233"/>
    <n v="183"/>
    <n v="3050"/>
    <s v="签证费"/>
    <s v="CNY"/>
    <s v="7969939"/>
    <x v="13"/>
  </r>
  <r>
    <n v="30"/>
    <s v="林臻"/>
    <s v="TV1N1685977689457385472"/>
    <s v="中国"/>
    <s v="北京"/>
    <s v="巴西"/>
    <s v="商务"/>
    <s v="受理中"/>
    <n v="0"/>
    <n v="400"/>
    <n v="2500"/>
    <s v="2500签证费用"/>
    <n v="2650"/>
    <n v="3050"/>
    <n v="3233"/>
    <n v="183"/>
    <n v="3050"/>
    <s v="签证费"/>
    <s v="CNY"/>
    <s v="6616023"/>
    <x v="14"/>
  </r>
  <r>
    <n v="31"/>
    <s v="李佳"/>
    <s v="TV1N1681511596256763904"/>
    <s v="中国"/>
    <s v="北京"/>
    <s v=" 印尼-落地签"/>
    <s v="商务"/>
    <s v="已出签"/>
    <n v="251.91"/>
    <n v="100"/>
    <n v="0"/>
    <m/>
    <n v="0"/>
    <n v="351.91"/>
    <n v="357.91"/>
    <n v="6"/>
    <n v="351.91"/>
    <s v="签证费"/>
    <s v="CNY"/>
    <s v="7005158"/>
    <x v="10"/>
  </r>
  <r>
    <n v="32"/>
    <s v="夏子然"/>
    <s v="TV1N1684433175651553280"/>
    <s v="中国"/>
    <s v="北京"/>
    <s v=" 印尼-落地签"/>
    <s v="商务"/>
    <s v="已出签"/>
    <n v="252.43"/>
    <n v="100"/>
    <n v="0"/>
    <m/>
    <n v="0"/>
    <n v="352.43"/>
    <n v="358.43"/>
    <n v="6"/>
    <n v="352.43"/>
    <s v="签证费"/>
    <s v="CNY"/>
    <s v="8062722"/>
    <x v="0"/>
  </r>
  <r>
    <n v="33"/>
    <s v="柯一雄（8月）"/>
    <s v="TV1N1686630084407480320"/>
    <s v="中国"/>
    <s v="北京"/>
    <s v=" 印尼-落地签"/>
    <s v="商务"/>
    <s v="已出签"/>
    <n v="252.43"/>
    <n v="100"/>
    <n v="0"/>
    <m/>
    <n v="0"/>
    <n v="352.43"/>
    <n v="358.43"/>
    <n v="6"/>
    <n v="352.43"/>
    <s v="签证费"/>
    <s v="CNY"/>
    <s v="1328975"/>
    <x v="5"/>
  </r>
  <r>
    <n v="34"/>
    <s v="牛天宇"/>
    <s v="TV1N1626549990818410496"/>
    <s v="中国"/>
    <s v="北京"/>
    <s v="美国"/>
    <s v="商务"/>
    <s v="已完成"/>
    <n v="0"/>
    <n v="0"/>
    <n v="13"/>
    <s v="快递费"/>
    <n v="13.78"/>
    <n v="13.78"/>
    <n v="14.61"/>
    <n v="0.83"/>
    <n v="13.78"/>
    <s v="签证费"/>
    <s v="CNY"/>
    <s v="3256731"/>
    <x v="12"/>
  </r>
  <r>
    <n v="35"/>
    <s v="时阳"/>
    <s v="TV1N1613794614858661888"/>
    <s v="中国"/>
    <s v="北京"/>
    <s v="美国"/>
    <s v="商务"/>
    <s v="已完成"/>
    <n v="0"/>
    <n v="0"/>
    <n v="13"/>
    <s v="快递费"/>
    <n v="13.78"/>
    <n v="13.78"/>
    <n v="14.61"/>
    <n v="0.83"/>
    <n v="13.78"/>
    <s v="签证费"/>
    <s v="CNY"/>
    <s v="5838712"/>
    <x v="12"/>
  </r>
  <r>
    <n v="36"/>
    <s v="姚柳合"/>
    <s v="TV1N1603644233339506688"/>
    <s v="中国"/>
    <s v="北京"/>
    <s v="美国"/>
    <s v="商务"/>
    <s v="已完成"/>
    <n v="0"/>
    <n v="0"/>
    <n v="13"/>
    <s v="快递费"/>
    <n v="13.78"/>
    <n v="13.78"/>
    <n v="14.61"/>
    <n v="0.83"/>
    <n v="13.78"/>
    <s v="签证费"/>
    <s v="CNY"/>
    <n v="8632050"/>
    <x v="13"/>
  </r>
  <r>
    <n v="37"/>
    <s v="董烨涛"/>
    <s v="TV1N1658322525550739456"/>
    <s v="中国"/>
    <s v="北京"/>
    <s v="美国EVUS"/>
    <s v="商务"/>
    <s v="已完成"/>
    <n v="0"/>
    <n v="100"/>
    <n v="0"/>
    <m/>
    <n v="0"/>
    <n v="100"/>
    <n v="106"/>
    <n v="6"/>
    <n v="100"/>
    <s v="签证费"/>
    <s v="CNY"/>
    <s v="6599511"/>
    <x v="15"/>
  </r>
  <r>
    <n v="38"/>
    <s v="田光前"/>
    <s v="TV1N1661642611372150784"/>
    <s v="中国"/>
    <s v="北京"/>
    <s v="美国EVUS"/>
    <s v="商务"/>
    <s v="已完成"/>
    <n v="0"/>
    <n v="100"/>
    <n v="0"/>
    <m/>
    <n v="0"/>
    <n v="100"/>
    <n v="106"/>
    <n v="6"/>
    <n v="100"/>
    <s v="签证费"/>
    <s v="CNY"/>
    <s v="5020602"/>
    <x v="5"/>
  </r>
  <r>
    <n v="39"/>
    <s v="罗泽容"/>
    <s v="TV1N1661213568881557504"/>
    <s v="中国"/>
    <s v="北京"/>
    <s v="美国EVUS"/>
    <s v="商务"/>
    <s v="已完成"/>
    <n v="0"/>
    <n v="100"/>
    <n v="0"/>
    <m/>
    <n v="0"/>
    <n v="100"/>
    <n v="106"/>
    <n v="6"/>
    <n v="100"/>
    <s v="签证费"/>
    <s v="CNY"/>
    <s v="5676805"/>
    <x v="14"/>
  </r>
  <r>
    <n v="40"/>
    <s v="沈吟"/>
    <s v="TV1N1687849950619656192"/>
    <s v="中国"/>
    <s v="北京"/>
    <s v=" 印尼-落地签"/>
    <s v="商务"/>
    <s v="已出签"/>
    <n v="252.43"/>
    <n v="100"/>
    <n v="0"/>
    <m/>
    <n v="0"/>
    <n v="352.43"/>
    <n v="358.43"/>
    <n v="6"/>
    <n v="352.43"/>
    <s v="签证费"/>
    <s v="CNY"/>
    <s v="2336713"/>
    <x v="3"/>
  </r>
  <r>
    <n v="41"/>
    <s v="段悦希（胡茜）"/>
    <s v="TV1N1686573443406467072"/>
    <s v="中国"/>
    <s v="北京"/>
    <s v=" 印尼-落地签"/>
    <s v="商务"/>
    <s v="已出签"/>
    <n v="252.43"/>
    <n v="100"/>
    <n v="0"/>
    <m/>
    <n v="0"/>
    <n v="352.43"/>
    <n v="358.43"/>
    <n v="6"/>
    <n v="352.43"/>
    <s v="签证费"/>
    <s v="CNY"/>
    <s v="1727192"/>
    <x v="10"/>
  </r>
  <r>
    <n v="42"/>
    <s v="Jed"/>
    <s v="TV1N1687016784669421568"/>
    <s v="中国"/>
    <s v="北京"/>
    <s v=" 印尼-落地签"/>
    <s v="商务"/>
    <s v="已出签"/>
    <n v="252.43"/>
    <n v="100"/>
    <n v="0"/>
    <m/>
    <n v="0"/>
    <n v="352.43"/>
    <n v="358.43"/>
    <n v="6"/>
    <n v="352.43"/>
    <s v="签证费"/>
    <s v="CNY"/>
    <s v="9166263"/>
    <x v="16"/>
  </r>
  <r>
    <n v="43"/>
    <s v="林扬帆"/>
    <s v="TV1N1687324721627553792"/>
    <s v="中国"/>
    <s v="北京"/>
    <s v=" 印尼-落地签"/>
    <s v="商务"/>
    <s v="已出签"/>
    <n v="252.43"/>
    <n v="100"/>
    <n v="0"/>
    <m/>
    <n v="0"/>
    <n v="352.43"/>
    <n v="358.43"/>
    <n v="6"/>
    <n v="352.43"/>
    <s v="签证费"/>
    <s v="CNY"/>
    <s v="2609270"/>
    <x v="3"/>
  </r>
  <r>
    <n v="44"/>
    <s v="Jacob John Kuttisseril"/>
    <s v="TV1N1688412732763168768"/>
    <s v="中国"/>
    <s v="北京"/>
    <s v=" 印尼-落地签"/>
    <s v="商务"/>
    <s v="受理中"/>
    <n v="252.43"/>
    <n v="100"/>
    <n v="0"/>
    <m/>
    <n v="0"/>
    <n v="352.43"/>
    <n v="358.43"/>
    <n v="6"/>
    <n v="352.43"/>
    <s v="签证费"/>
    <s v="CNY"/>
    <s v="2300526"/>
    <x v="16"/>
  </r>
  <r>
    <n v="45"/>
    <s v="赵卿羽 Anna"/>
    <s v="TV1N1685890136930820096"/>
    <s v="中国"/>
    <s v="北京"/>
    <s v=" 印尼-落地签"/>
    <s v="商务"/>
    <s v="受理中"/>
    <n v="252.63"/>
    <n v="100"/>
    <n v="0"/>
    <m/>
    <n v="0"/>
    <n v="352.63"/>
    <n v="358.63"/>
    <n v="6"/>
    <n v="352.63"/>
    <s v="签证费"/>
    <s v="CNY"/>
    <s v="9926392"/>
    <x v="5"/>
  </r>
  <r>
    <n v="46"/>
    <s v="Lorin Gan"/>
    <s v="TV1N1688476221255028736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8337339"/>
    <x v="10"/>
  </r>
  <r>
    <n v="47"/>
    <s v="王磊"/>
    <s v="TV1N1684491683449315328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9588735"/>
    <x v="0"/>
  </r>
  <r>
    <n v="48"/>
    <s v="肖雨洁Celine"/>
    <s v="TV1N1687326718246281216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2103957"/>
    <x v="4"/>
  </r>
  <r>
    <n v="49"/>
    <s v="黄依静"/>
    <s v="TV1N1687326980562284544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9719395"/>
    <x v="4"/>
  </r>
  <r>
    <n v="50"/>
    <s v="黄瑞婷 Rita"/>
    <s v="TV1N1686664726300827648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8319008"/>
    <x v="0"/>
  </r>
  <r>
    <n v="51"/>
    <s v=" 柏崴"/>
    <s v="TV1N1683742942899216384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7918686"/>
    <x v="1"/>
  </r>
  <r>
    <n v="52"/>
    <s v="高鑫炜"/>
    <s v="TV1N1688734485699940352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6115311"/>
    <x v="3"/>
  </r>
  <r>
    <n v="53"/>
    <s v="徐孟知"/>
    <s v="TV1N1683364084941389824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9905023"/>
    <x v="5"/>
  </r>
  <r>
    <n v="54"/>
    <s v="Crystal Yanni Kiew"/>
    <s v="TV1N1688814405532823552"/>
    <s v="中国"/>
    <s v="北京"/>
    <s v=" 印尼-落地签"/>
    <s v="商务"/>
    <s v="受理中"/>
    <n v="252.63"/>
    <n v="100"/>
    <n v="0"/>
    <m/>
    <n v="0"/>
    <n v="352.63"/>
    <n v="358.63"/>
    <n v="6"/>
    <n v="352.63"/>
    <s v="签证费"/>
    <s v="CNY"/>
    <s v="6900701"/>
    <x v="16"/>
  </r>
  <r>
    <n v="55"/>
    <s v="朱潇放"/>
    <s v="TV1N1688452665607450624"/>
    <s v="中国"/>
    <s v="北京"/>
    <s v=" 印尼-落地签"/>
    <s v="商务"/>
    <s v="已出签"/>
    <n v="252.63"/>
    <n v="100"/>
    <n v="0"/>
    <m/>
    <n v="0"/>
    <n v="352.63"/>
    <n v="358.63"/>
    <n v="6"/>
    <n v="352.63"/>
    <s v="签证费"/>
    <s v="CNY"/>
    <s v="1109607"/>
    <x v="14"/>
  </r>
  <r>
    <n v="56"/>
    <s v="梁晶"/>
    <s v="TV1N1678419431590776832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1268336"/>
    <x v="14"/>
  </r>
  <r>
    <n v="57"/>
    <s v="周帆"/>
    <s v="TV1N1676209884440162304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5016173"/>
    <x v="5"/>
  </r>
  <r>
    <n v="58"/>
    <s v="李君文"/>
    <s v="TV1N1686734799619207168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5136608"/>
    <x v="5"/>
  </r>
  <r>
    <n v="59"/>
    <s v="张宁宁Nydia"/>
    <s v="TV1N1681593530555064320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7860778"/>
    <x v="5"/>
  </r>
  <r>
    <n v="60"/>
    <s v="孟辰"/>
    <s v="TV1N1689141354520113152"/>
    <s v="中国"/>
    <s v="北京"/>
    <s v=" 印尼-落地签"/>
    <s v="商务"/>
    <s v="已出签"/>
    <n v="255.34"/>
    <n v="100"/>
    <n v="0"/>
    <m/>
    <n v="0"/>
    <n v="355.34"/>
    <n v="361.34"/>
    <n v="6"/>
    <n v="355.34"/>
    <s v="签证费"/>
    <s v="CNY"/>
    <s v="7657576"/>
    <x v="1"/>
  </r>
  <r>
    <n v="61"/>
    <s v="苏晓佳"/>
    <s v="TV1N1646808691845083136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8160820"/>
    <x v="0"/>
  </r>
  <r>
    <n v="62"/>
    <s v="牛晓倩"/>
    <s v="TV1N1658377899419123712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6337953"/>
    <x v="6"/>
  </r>
  <r>
    <n v="63"/>
    <s v="邹振"/>
    <s v="TV1N1675713013380706304"/>
    <s v="中国"/>
    <s v="沈阳"/>
    <s v="美国"/>
    <s v="商务"/>
    <s v="受理中"/>
    <n v="1387.5"/>
    <n v="300"/>
    <n v="0"/>
    <m/>
    <n v="0"/>
    <n v="1687.5"/>
    <n v="1705.5"/>
    <n v="18"/>
    <n v="1687.5"/>
    <s v="签证费"/>
    <s v="CNY"/>
    <s v="7867591"/>
    <x v="0"/>
  </r>
  <r>
    <n v="64"/>
    <s v="Hazel Lin"/>
    <s v="TV1N1640616863152021504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6833128"/>
    <x v="16"/>
  </r>
  <r>
    <n v="65"/>
    <s v="Jun Jie Chia"/>
    <s v="TV1N1687383242515804160"/>
    <s v="中国"/>
    <s v="北京"/>
    <s v=" 印尼-落地签"/>
    <s v="商务"/>
    <s v="已出签"/>
    <n v="254.52"/>
    <n v="100"/>
    <n v="0"/>
    <m/>
    <n v="0"/>
    <n v="354.52"/>
    <n v="360.52"/>
    <n v="6"/>
    <n v="354.52"/>
    <s v="签证费"/>
    <s v="CNY"/>
    <s v="1386325"/>
    <x v="16"/>
  </r>
  <r>
    <n v="66"/>
    <s v="王志恒"/>
    <s v="TV1N1683514558868815872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8399279"/>
    <x v="11"/>
  </r>
  <r>
    <n v="67"/>
    <s v="Anne Sun"/>
    <s v="TV1N1689462817513033728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7072079"/>
    <x v="3"/>
  </r>
  <r>
    <n v="68"/>
    <s v="刘旭东"/>
    <s v="TV1N1628302794775912448"/>
    <s v="中国"/>
    <s v="北京"/>
    <s v="美国"/>
    <s v="商务"/>
    <s v="已完成"/>
    <n v="0"/>
    <n v="0"/>
    <n v="13"/>
    <s v="快递费"/>
    <n v="13.78"/>
    <n v="13.78"/>
    <n v="14.61"/>
    <n v="0.83"/>
    <n v="13.78"/>
    <s v="签证费"/>
    <s v="CNY"/>
    <s v="5330605"/>
    <x v="12"/>
  </r>
  <r>
    <n v="69"/>
    <s v="高伟"/>
    <s v="TV1N1664505257734004736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8602357"/>
    <x v="13"/>
  </r>
  <r>
    <n v="70"/>
    <s v="Rahul Jadhav"/>
    <s v="TV1N1686397342684078080"/>
    <s v="中国"/>
    <s v="北京"/>
    <s v=" 印尼-落地签"/>
    <s v="商务"/>
    <s v="受理中"/>
    <n v="254.54"/>
    <n v="100"/>
    <n v="0"/>
    <m/>
    <n v="0"/>
    <n v="354.54"/>
    <n v="360.54"/>
    <n v="6"/>
    <n v="354.54"/>
    <s v="签证费"/>
    <s v="CNY"/>
    <s v="1817107"/>
    <x v="16"/>
  </r>
  <r>
    <n v="71"/>
    <s v="UppalKaran"/>
    <s v="TV1N1688385538334613504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1851789"/>
    <x v="16"/>
  </r>
  <r>
    <n v="72"/>
    <s v="Phoebe Yuen"/>
    <s v="TV1N1689460843237396480"/>
    <s v="中国"/>
    <s v="北京"/>
    <s v=" 印尼-落地签"/>
    <s v="商务"/>
    <s v="已出签"/>
    <n v="257.45999999999998"/>
    <n v="100"/>
    <n v="0"/>
    <m/>
    <n v="0"/>
    <n v="357.46"/>
    <n v="363.46"/>
    <n v="6"/>
    <n v="357.46"/>
    <s v="签证费"/>
    <s v="CNY"/>
    <s v="1698023"/>
    <x v="17"/>
  </r>
  <r>
    <n v="73"/>
    <s v="国恩义"/>
    <s v="TV1N1688785444257947648"/>
    <s v="中国"/>
    <s v="北京"/>
    <s v=" 印尼-落地签"/>
    <s v="商务"/>
    <s v="已出签"/>
    <n v="257.45999999999998"/>
    <n v="100"/>
    <n v="0"/>
    <m/>
    <n v="0"/>
    <n v="357.46"/>
    <n v="363.46"/>
    <n v="6"/>
    <n v="357.46"/>
    <s v="签证费"/>
    <s v="CNY"/>
    <s v="3182881"/>
    <x v="13"/>
  </r>
  <r>
    <n v="74"/>
    <s v="袁博"/>
    <s v="TV1N1689466493468106752"/>
    <s v="中国"/>
    <s v="北京"/>
    <s v=" 印尼-落地签"/>
    <s v="商务"/>
    <s v="已出签"/>
    <n v="257.45999999999998"/>
    <n v="100"/>
    <n v="0"/>
    <m/>
    <n v="0"/>
    <n v="357.46"/>
    <n v="363.46"/>
    <n v="6"/>
    <n v="357.46"/>
    <s v="签证费"/>
    <s v="CNY"/>
    <s v="8153680"/>
    <x v="12"/>
  </r>
  <r>
    <n v="75"/>
    <s v="王一凡"/>
    <s v="TV1N1689558602900672512"/>
    <s v="中国"/>
    <s v="北京"/>
    <s v=" 印尼-落地签"/>
    <s v="商务"/>
    <s v="已出签"/>
    <n v="255.45"/>
    <n v="100"/>
    <n v="0"/>
    <m/>
    <n v="0"/>
    <n v="355.45"/>
    <n v="361.45"/>
    <n v="6"/>
    <n v="355.45"/>
    <s v="签证费"/>
    <s v="CNY"/>
    <s v="1031095"/>
    <x v="0"/>
  </r>
  <r>
    <n v="76"/>
    <s v="谢珺莎"/>
    <s v="TV1N1689539914092818432"/>
    <s v="中国"/>
    <s v="北京"/>
    <s v=" 印尼-落地签"/>
    <s v="商务"/>
    <s v="已出签"/>
    <n v="257.45999999999998"/>
    <n v="100"/>
    <n v="0"/>
    <m/>
    <n v="0"/>
    <n v="357.46"/>
    <n v="363.46"/>
    <n v="6"/>
    <n v="357.46"/>
    <s v="签证费"/>
    <s v="CNY"/>
    <s v="1162968"/>
    <x v="12"/>
  </r>
  <r>
    <n v="77"/>
    <s v="孟子钰"/>
    <s v="TV1N1645256811666898944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8297378"/>
    <x v="5"/>
  </r>
  <r>
    <n v="78"/>
    <s v="姜之睿"/>
    <s v="TV1N1663524108593090560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9295735"/>
    <x v="9"/>
  </r>
  <r>
    <n v="79"/>
    <s v="陈一鸣"/>
    <s v="TV1N1662025862360236032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1587301"/>
    <x v="3"/>
  </r>
  <r>
    <n v="80"/>
    <s v="胡茂盛"/>
    <s v="TV1N1689601213472403456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2985351"/>
    <x v="14"/>
  </r>
  <r>
    <n v="81"/>
    <s v="刘鹏"/>
    <s v="TV1N1689650892306436096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3029375"/>
    <x v="6"/>
  </r>
  <r>
    <n v="82"/>
    <s v="叶懋"/>
    <s v="TV1N1681904382147473408"/>
    <s v="中国"/>
    <s v="北京"/>
    <s v=" 印尼-落地签"/>
    <s v="商务"/>
    <s v="已出签"/>
    <n v="254.54"/>
    <n v="100"/>
    <n v="0"/>
    <m/>
    <n v="0"/>
    <n v="354.54"/>
    <n v="360.54"/>
    <n v="6"/>
    <n v="354.54"/>
    <s v="签证费"/>
    <s v="CNY"/>
    <s v="6695967"/>
    <x v="14"/>
  </r>
  <r>
    <n v="83"/>
    <s v="Vivek Balasubramanian"/>
    <s v="TV1N1689781692490317824"/>
    <s v="中国"/>
    <s v="北京"/>
    <s v=" 印尼-落地签"/>
    <s v="商务"/>
    <s v="受理中"/>
    <n v="254.54"/>
    <n v="100"/>
    <n v="0"/>
    <m/>
    <n v="0"/>
    <n v="354.54"/>
    <n v="360.54"/>
    <n v="6"/>
    <n v="354.54"/>
    <s v="签证费"/>
    <s v="CNY"/>
    <s v="8650010"/>
    <x v="18"/>
  </r>
  <r>
    <n v="84"/>
    <s v="耿健Joe"/>
    <s v="TV1N1689839772494200832"/>
    <s v="中国"/>
    <s v="北京"/>
    <s v=" 印尼-落地签"/>
    <s v="商务"/>
    <s v="已出签"/>
    <n v="257.45999999999998"/>
    <n v="100"/>
    <n v="0"/>
    <m/>
    <n v="0"/>
    <n v="357.46"/>
    <n v="363.46"/>
    <n v="6"/>
    <n v="357.46"/>
    <s v="签证费"/>
    <s v="CNY"/>
    <s v="2961100"/>
    <x v="10"/>
  </r>
  <r>
    <n v="85"/>
    <s v="邓淋"/>
    <s v="TV1N1689918372513861632"/>
    <s v="中国"/>
    <s v="北京"/>
    <s v=" 印尼-落地签"/>
    <s v="商务"/>
    <s v="已出签"/>
    <n v="257.45999999999998"/>
    <n v="100"/>
    <n v="0"/>
    <m/>
    <n v="0"/>
    <n v="357.46"/>
    <n v="363.46"/>
    <n v="6"/>
    <n v="357.46"/>
    <s v="签证费"/>
    <s v="CNY"/>
    <s v="8901106"/>
    <x v="0"/>
  </r>
  <r>
    <n v="86"/>
    <s v="李豪"/>
    <s v="TV1N1666792093496111104"/>
    <s v="中国"/>
    <s v="沈阳"/>
    <s v="美国"/>
    <s v="商务"/>
    <s v="受理中"/>
    <n v="1387.5"/>
    <n v="300"/>
    <n v="0"/>
    <m/>
    <n v="0"/>
    <n v="1687.5"/>
    <n v="1705.5"/>
    <n v="18"/>
    <n v="1687.5"/>
    <s v="签证费"/>
    <s v="CNY"/>
    <s v="5239217"/>
    <x v="0"/>
  </r>
  <r>
    <n v="87"/>
    <s v="Юлиан Юрьевич Иванов"/>
    <s v="TV1N1681968225288822784"/>
    <s v="中国"/>
    <s v="北京"/>
    <s v=" 印尼-落地签"/>
    <s v="商务"/>
    <s v="受理中"/>
    <n v="257.45999999999998"/>
    <n v="100"/>
    <n v="0"/>
    <m/>
    <n v="0"/>
    <n v="357.46"/>
    <n v="363.46"/>
    <n v="6"/>
    <n v="357.46"/>
    <s v="签证费"/>
    <s v="CNY"/>
    <s v="7383673"/>
    <x v="19"/>
  </r>
  <r>
    <n v="88"/>
    <s v="李辉"/>
    <s v="TV1N1688826906831994880"/>
    <s v="中国"/>
    <s v="北京"/>
    <s v=" 印尼-落地签"/>
    <s v="商务"/>
    <s v="已完成"/>
    <n v="259.54000000000002"/>
    <n v="100"/>
    <n v="0"/>
    <m/>
    <n v="0"/>
    <n v="359.54"/>
    <n v="365.54"/>
    <n v="6"/>
    <n v="359.54"/>
    <s v="签证费"/>
    <s v="CNY"/>
    <s v="6750368"/>
    <x v="7"/>
  </r>
  <r>
    <n v="89"/>
    <s v="田琳"/>
    <s v="TV1N1690921771636092928"/>
    <s v="中国"/>
    <s v="北京"/>
    <s v=" 印尼-落地签"/>
    <s v="商务"/>
    <s v="已出签"/>
    <n v="259.54000000000002"/>
    <n v="100"/>
    <n v="0"/>
    <m/>
    <n v="0"/>
    <n v="359.54"/>
    <n v="365.54"/>
    <n v="6"/>
    <n v="359.54"/>
    <s v="签证费"/>
    <s v="CNY"/>
    <s v="6523317"/>
    <x v="6"/>
  </r>
  <r>
    <n v="90"/>
    <s v="阮宜帆"/>
    <s v="TV1N1669281281437413376"/>
    <s v="中国"/>
    <s v="北京"/>
    <s v="美国"/>
    <s v="商务"/>
    <s v="受理中"/>
    <n v="1387.5"/>
    <n v="300"/>
    <n v="0"/>
    <m/>
    <n v="0"/>
    <n v="1687.5"/>
    <n v="1705.5"/>
    <n v="18"/>
    <n v="1687.5"/>
    <s v="签证费"/>
    <s v="CNY"/>
    <s v="1702699"/>
    <x v="13"/>
  </r>
  <r>
    <n v="91"/>
    <s v="徐正辉（张鹏飞）"/>
    <s v="TV1N1689198378557763584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5005228"/>
    <x v="3"/>
  </r>
  <r>
    <n v="92"/>
    <s v="黄晓民"/>
    <s v="TV1N1689812251551768576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8678002"/>
    <x v="3"/>
  </r>
  <r>
    <n v="93"/>
    <s v="占敏"/>
    <s v="TV1N1690202671809081344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3229593"/>
    <x v="8"/>
  </r>
  <r>
    <n v="94"/>
    <s v="左琼"/>
    <s v="TV1N1650697408716480512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9192371"/>
    <x v="5"/>
  </r>
  <r>
    <n v="95"/>
    <s v="向洁"/>
    <s v="TV1N1690992472971866112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2099180"/>
    <x v="15"/>
  </r>
  <r>
    <n v="96"/>
    <s v="彭丹琳"/>
    <s v="TV1N1619616251630051328"/>
    <s v="中国"/>
    <s v="北京"/>
    <s v="美国"/>
    <s v="商务"/>
    <s v="已完成"/>
    <n v="0"/>
    <n v="0"/>
    <n v="13"/>
    <s v="快递费"/>
    <n v="13.78"/>
    <n v="13.78"/>
    <n v="14.61"/>
    <n v="0.83"/>
    <n v="13.78"/>
    <s v="签证费"/>
    <s v="CNY"/>
    <s v="3599096"/>
    <x v="6"/>
  </r>
  <r>
    <n v="97"/>
    <s v="解祯"/>
    <s v="TV1N1647877739492155392"/>
    <s v="中国"/>
    <s v="上海"/>
    <s v="美国"/>
    <s v="商务"/>
    <s v="已完成"/>
    <n v="0"/>
    <n v="0"/>
    <n v="13"/>
    <s v="快递费"/>
    <n v="13.78"/>
    <n v="13.78"/>
    <n v="14.61"/>
    <n v="0.83"/>
    <n v="13.78"/>
    <s v="签证费"/>
    <s v="CNY"/>
    <s v="2076136"/>
    <x v="5"/>
  </r>
  <r>
    <n v="98"/>
    <s v="Shirley Koh"/>
    <s v="TV1N1689549522861617152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8087892"/>
    <x v="20"/>
  </r>
  <r>
    <n v="99"/>
    <s v="方天枢-孙本昱"/>
    <s v="TV1N1691000827652055040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8079620"/>
    <x v="3"/>
  </r>
  <r>
    <n v="100"/>
    <s v="吴莹"/>
    <s v="TV1N1686648995517624320"/>
    <s v="中国"/>
    <s v="北京"/>
    <s v=" 印尼-落地签"/>
    <s v="商务"/>
    <s v="已出签"/>
    <n v="262.45"/>
    <n v="100"/>
    <n v="0"/>
    <m/>
    <n v="0"/>
    <n v="362.45"/>
    <n v="368.45"/>
    <n v="6"/>
    <n v="362.45"/>
    <s v="签证费"/>
    <s v="CNY"/>
    <s v="6553801"/>
    <x v="6"/>
  </r>
  <r>
    <n v="101"/>
    <s v="林弘毅-张任远"/>
    <s v="TV1N1689534666372702208"/>
    <s v="中国"/>
    <s v="北京"/>
    <s v=" 印尼-落地签"/>
    <s v="商务"/>
    <s v="受理中"/>
    <n v="260.33999999999997"/>
    <n v="100"/>
    <n v="0"/>
    <m/>
    <n v="0"/>
    <n v="360.34"/>
    <n v="366.34"/>
    <n v="6"/>
    <n v="360.34"/>
    <s v="签证费"/>
    <s v="CNY"/>
    <s v="6098890"/>
    <x v="0"/>
  </r>
  <r>
    <n v="102"/>
    <s v="Xin Ting Tan"/>
    <s v="TV1N1690578928602210304"/>
    <s v="中国"/>
    <s v="北京"/>
    <s v=" 印尼-落地签"/>
    <s v="商务"/>
    <s v="受理中"/>
    <n v="260.33999999999997"/>
    <n v="100"/>
    <n v="0"/>
    <m/>
    <n v="0"/>
    <n v="360.34"/>
    <n v="366.34"/>
    <n v="6"/>
    <n v="360.34"/>
    <s v="签证费"/>
    <s v="CNY"/>
    <s v="7276050"/>
    <x v="16"/>
  </r>
  <r>
    <n v="103"/>
    <s v="Vasu Dev Puri"/>
    <s v="TV1N1691347145650282496"/>
    <s v="中国"/>
    <s v="北京"/>
    <s v=" 印尼-落地签"/>
    <s v="商务"/>
    <s v="受理中"/>
    <n v="259.58"/>
    <n v="100"/>
    <n v="0"/>
    <m/>
    <n v="0"/>
    <n v="359.58"/>
    <n v="365.58"/>
    <n v="6"/>
    <n v="359.58"/>
    <s v="签证费"/>
    <s v="CNY"/>
    <s v="2150220"/>
    <x v="19"/>
  </r>
  <r>
    <n v="104"/>
    <s v="陈子豪"/>
    <s v="TV1N1691030335763820544"/>
    <s v="中国"/>
    <s v="北京"/>
    <s v=" 印尼-落地签"/>
    <s v="商务"/>
    <s v="受理中"/>
    <n v="259.58"/>
    <n v="100"/>
    <n v="0"/>
    <m/>
    <n v="0"/>
    <n v="359.58"/>
    <n v="365.58"/>
    <n v="6"/>
    <n v="359.58"/>
    <s v="签证费"/>
    <s v="CNY"/>
    <s v="6386258"/>
    <x v="12"/>
  </r>
  <r>
    <n v="105"/>
    <s v="杨润波"/>
    <s v="TV1N1691420073842765824"/>
    <s v="中国"/>
    <s v="北京"/>
    <s v=" 印尼-落地签"/>
    <s v="商务"/>
    <s v="受理中"/>
    <n v="262.77999999999997"/>
    <n v="100"/>
    <n v="0"/>
    <m/>
    <n v="0"/>
    <n v="362.78"/>
    <n v="368.78"/>
    <n v="6"/>
    <n v="362.78"/>
    <s v="签证费"/>
    <s v="CNY"/>
    <s v="9912627"/>
    <x v="3"/>
  </r>
  <r>
    <n v="106"/>
    <s v="谢鸿杰"/>
    <s v="TV1N1692080283414544384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1715729"/>
    <x v="0"/>
  </r>
  <r>
    <n v="107"/>
    <s v="徐婉依"/>
    <s v="TV1N1691026530204647424"/>
    <s v="中国"/>
    <s v="北京"/>
    <s v=" 印尼-落地签"/>
    <s v="商务"/>
    <s v="受理中"/>
    <n v="259.33"/>
    <n v="100"/>
    <n v="0"/>
    <m/>
    <n v="0"/>
    <n v="359.33"/>
    <n v="365.33"/>
    <n v="6"/>
    <n v="359.33"/>
    <s v="签证费"/>
    <s v="CNY"/>
    <s v="3283330"/>
    <x v="5"/>
  </r>
  <r>
    <n v="108"/>
    <s v="张晖"/>
    <s v="TV1N1692057529772351488"/>
    <s v="中国"/>
    <s v="北京"/>
    <s v=" 印尼-落地签"/>
    <s v="商务"/>
    <s v="已出签"/>
    <n v="259.33"/>
    <n v="100"/>
    <n v="0"/>
    <m/>
    <n v="0"/>
    <n v="359.33"/>
    <n v="365.33"/>
    <n v="6"/>
    <n v="359.33"/>
    <s v="签证费"/>
    <s v="CNY"/>
    <s v="8576958"/>
    <x v="3"/>
  </r>
  <r>
    <n v="109"/>
    <s v="郑雯轩"/>
    <s v="TV1N1690964740594622464"/>
    <s v="中国"/>
    <s v="上海"/>
    <s v="美国"/>
    <s v="商务"/>
    <s v="受理中"/>
    <n v="1387.5"/>
    <n v="300"/>
    <n v="0"/>
    <m/>
    <n v="0"/>
    <n v="1687.5"/>
    <n v="1705.5"/>
    <n v="18"/>
    <n v="1687.5"/>
    <s v="签证费"/>
    <s v="CNY"/>
    <s v="6939303"/>
    <x v="5"/>
  </r>
  <r>
    <n v="110"/>
    <s v="丁亚奇"/>
    <s v="TV1N1692129290233040896"/>
    <s v="中国"/>
    <s v="北京"/>
    <s v=" 印尼-落地签"/>
    <s v="商务"/>
    <s v="已出签"/>
    <n v="259.33"/>
    <n v="100"/>
    <n v="0"/>
    <m/>
    <n v="0"/>
    <n v="359.33"/>
    <n v="365.33"/>
    <n v="6"/>
    <n v="359.33"/>
    <s v="签证费"/>
    <s v="CNY"/>
    <s v="2703815"/>
    <x v="5"/>
  </r>
  <r>
    <n v="111"/>
    <s v="张昭"/>
    <s v="TV1N1689558455797964800"/>
    <s v="中国"/>
    <s v="上海"/>
    <s v="美国"/>
    <s v="商务"/>
    <s v="受理中"/>
    <n v="1387.5"/>
    <n v="300"/>
    <n v="0"/>
    <m/>
    <n v="0"/>
    <n v="1687.5"/>
    <n v="1705.5"/>
    <n v="18"/>
    <n v="1687.5"/>
    <s v="签证费"/>
    <s v="CNY"/>
    <s v="3518090"/>
    <x v="15"/>
  </r>
  <r>
    <n v="112"/>
    <s v="雒志炜"/>
    <s v="TV1N1656160019449233408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2561130"/>
    <x v="14"/>
  </r>
  <r>
    <n v="113"/>
    <s v="高端"/>
    <s v="TV1N1689541398960271360"/>
    <s v="中国"/>
    <s v="北京"/>
    <s v=" 印尼-落地签"/>
    <s v="商务"/>
    <s v="已出签"/>
    <n v="259.33"/>
    <n v="100"/>
    <n v="0"/>
    <m/>
    <n v="0"/>
    <n v="359.33"/>
    <n v="365.33"/>
    <n v="6"/>
    <n v="359.33"/>
    <s v="签证费"/>
    <s v="CNY"/>
    <s v="5167310"/>
    <x v="3"/>
  </r>
  <r>
    <n v="114"/>
    <s v="孙玲超"/>
    <s v="TV1N1692065968435286016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9093263"/>
    <x v="15"/>
  </r>
  <r>
    <n v="115"/>
    <s v="邢青箐"/>
    <s v="TV1N1650428788828610560"/>
    <s v="中国"/>
    <s v="北京"/>
    <s v="美国"/>
    <s v="商务"/>
    <s v="受理中"/>
    <n v="1120"/>
    <n v="300"/>
    <n v="0"/>
    <m/>
    <n v="0"/>
    <n v="1420"/>
    <n v="1438"/>
    <n v="18"/>
    <n v="1420"/>
    <s v="签证费"/>
    <s v="CNY"/>
    <s v="2771568"/>
    <x v="0"/>
  </r>
  <r>
    <n v="116"/>
    <s v="吴迪"/>
    <s v="TV1N1684869156624199680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7881051"/>
    <x v="6"/>
  </r>
  <r>
    <n v="117"/>
    <s v="Yasu Shibata"/>
    <s v="TV1N1692387366748016640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3796556"/>
    <x v="21"/>
  </r>
  <r>
    <n v="118"/>
    <s v="SandhuNikhil"/>
    <s v="TV1N1692443992590864384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6665318"/>
    <x v="16"/>
  </r>
  <r>
    <n v="119"/>
    <s v="Marcuz Pae"/>
    <s v=" TV1N1692429213402886144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9577616"/>
    <x v="16"/>
  </r>
  <r>
    <n v="120"/>
    <s v="李智洋"/>
    <s v="TV1N1693168005923512320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6597371"/>
    <x v="6"/>
  </r>
  <r>
    <n v="121"/>
    <s v="柯一雄（9月）"/>
    <s v="TV1N1693565035619512320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1328975"/>
    <x v="5"/>
  </r>
  <r>
    <n v="122"/>
    <s v="JiMing Luo"/>
    <s v="TV1N1693524742174142464"/>
    <s v="中国"/>
    <s v="北京"/>
    <s v=" 印尼-落地签"/>
    <s v="商务"/>
    <s v="已出签"/>
    <n v="262.77999999999997"/>
    <n v="100"/>
    <n v="0"/>
    <m/>
    <n v="0"/>
    <n v="362.78"/>
    <n v="368.78"/>
    <n v="6"/>
    <n v="362.78"/>
    <s v="签证费"/>
    <s v="CNY"/>
    <s v="9086980"/>
    <x v="22"/>
  </r>
  <r>
    <n v="123"/>
    <s v="毛豪爽"/>
    <s v="TV1N1687300135699738624"/>
    <s v="中国"/>
    <s v="北京"/>
    <s v=" 印尼-落地签"/>
    <s v="商务"/>
    <s v="已出签"/>
    <n v="259.54000000000002"/>
    <n v="100"/>
    <n v="0"/>
    <m/>
    <n v="0"/>
    <n v="359.54"/>
    <n v="365.54"/>
    <n v="6"/>
    <n v="359.54"/>
    <s v="签证费"/>
    <s v="CNY"/>
    <s v="2578027"/>
    <x v="13"/>
  </r>
  <r>
    <n v="124"/>
    <s v="郭帅彬"/>
    <s v=" TV1N1687332820056842240"/>
    <s v="中国"/>
    <s v="北京"/>
    <s v=" 印尼-落地签"/>
    <s v="商务"/>
    <s v="已出签"/>
    <n v="259.77999999999997"/>
    <n v="100"/>
    <n v="0"/>
    <m/>
    <n v="0"/>
    <n v="359.78"/>
    <n v="365.78"/>
    <n v="6"/>
    <n v="359.78"/>
    <s v="签证费"/>
    <s v="CNY"/>
    <s v="8198136"/>
    <x v="6"/>
  </r>
  <r>
    <n v="125"/>
    <s v="杨贺"/>
    <s v="TV1N1693883069911605248"/>
    <s v="中国"/>
    <s v="北京"/>
    <s v=" 印尼-落地签"/>
    <s v="商务"/>
    <s v="已出签"/>
    <n v="259.77999999999997"/>
    <n v="100"/>
    <n v="0"/>
    <m/>
    <n v="0"/>
    <n v="359.78"/>
    <n v="365.78"/>
    <n v="6"/>
    <n v="359.78"/>
    <s v="签证费"/>
    <s v="CNY"/>
    <s v="7606097"/>
    <x v="6"/>
  </r>
  <r>
    <n v="126"/>
    <s v="杨渊 Adeline"/>
    <s v="TV1N1693621152634630144"/>
    <s v="中国"/>
    <s v="北京"/>
    <s v=" 印尼-落地签"/>
    <s v="商务"/>
    <s v="已出签"/>
    <n v="259.77999999999997"/>
    <n v="100"/>
    <n v="0"/>
    <m/>
    <n v="0"/>
    <n v="359.78"/>
    <n v="365.78"/>
    <n v="6"/>
    <n v="359.78"/>
    <s v="签证费"/>
    <s v="CNY"/>
    <s v="6129360"/>
    <x v="0"/>
  </r>
  <r>
    <n v="127"/>
    <s v="贺庆阳"/>
    <s v="TV1N1693475237139652608"/>
    <s v="中国"/>
    <s v="北京"/>
    <s v=" 印尼-落地签"/>
    <s v="商务"/>
    <s v="已出签"/>
    <n v="259.77999999999997"/>
    <n v="100"/>
    <n v="0"/>
    <m/>
    <n v="0"/>
    <n v="359.78"/>
    <n v="365.78"/>
    <n v="6"/>
    <n v="359.78"/>
    <s v="签证费"/>
    <s v="CNY"/>
    <s v="6573330"/>
    <x v="13"/>
  </r>
  <r>
    <n v="128"/>
    <s v="童博"/>
    <s v="TV1N1693452844895625216"/>
    <s v="中国"/>
    <s v="北京"/>
    <s v=" 印尼-落地签"/>
    <s v="商务"/>
    <s v="已出签"/>
    <n v="259.77999999999997"/>
    <n v="100"/>
    <n v="0"/>
    <m/>
    <n v="0"/>
    <n v="359.78"/>
    <n v="365.78"/>
    <n v="6"/>
    <n v="359.78"/>
    <s v="签证费"/>
    <s v="CNY"/>
    <s v="8816327"/>
    <x v="11"/>
  </r>
  <r>
    <n v="129"/>
    <s v="David Liu"/>
    <s v="TV1N1693446900492992512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7066082"/>
    <x v="9"/>
  </r>
  <r>
    <n v="130"/>
    <s v="刘硕"/>
    <s v="TV1N1693478693677985792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3631559"/>
    <x v="0"/>
  </r>
  <r>
    <n v="131"/>
    <s v="王紫萱"/>
    <s v="TV1N1694226922245877760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3107180"/>
    <x v="0"/>
  </r>
  <r>
    <n v="132"/>
    <s v="闫国庆"/>
    <s v="TV1N1692435271374663680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5062203"/>
    <x v="0"/>
  </r>
  <r>
    <n v="133"/>
    <s v="Xin Yi Wua"/>
    <s v="TV1N1694228472012029952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2971715"/>
    <x v="16"/>
  </r>
  <r>
    <n v="134"/>
    <s v="唐若瑜"/>
    <s v="TV1N1684590852629331968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7290671"/>
    <x v="6"/>
  </r>
  <r>
    <n v="135"/>
    <s v="石晋松"/>
    <s v="TV1N1690974180437708800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3656900"/>
    <x v="3"/>
  </r>
  <r>
    <n v="136"/>
    <s v="苗汇林"/>
    <s v="TV1N1693829144697077760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7101085"/>
    <x v="0"/>
  </r>
  <r>
    <n v="137"/>
    <s v="周紫微 Vivi"/>
    <s v="TV1N1694280353828630528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5687022"/>
    <x v="6"/>
  </r>
  <r>
    <n v="138"/>
    <s v="王皓安Oliver"/>
    <s v="TV1N1693877759352139776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5928913"/>
    <x v="13"/>
  </r>
  <r>
    <n v="139"/>
    <s v="丁莹"/>
    <s v="TV1N1690242329309913088"/>
    <s v="中国"/>
    <s v="北京"/>
    <s v="翻译"/>
    <s v="商务"/>
    <s v="已出签"/>
    <n v="0"/>
    <n v="0"/>
    <n v="200"/>
    <s v="翻译费"/>
    <n v="212"/>
    <n v="212"/>
    <n v="224.72"/>
    <n v="12.72"/>
    <n v="212"/>
    <s v="签证费"/>
    <s v="CNY"/>
    <s v="3038921"/>
    <x v="6"/>
  </r>
  <r>
    <n v="140"/>
    <s v="毕龛"/>
    <s v="TV1N1666320175114342400"/>
    <s v="中国"/>
    <s v="北京"/>
    <s v="巴西"/>
    <s v="商务"/>
    <s v="受理中"/>
    <n v="0"/>
    <n v="400"/>
    <n v="2513"/>
    <s v="快递费13+2500签证费用"/>
    <n v="2663.78"/>
    <n v="3063.78"/>
    <n v="3247.61"/>
    <n v="183.83"/>
    <n v="3063.78"/>
    <s v="签证费"/>
    <s v="CNY"/>
    <s v="6999298"/>
    <x v="6"/>
  </r>
  <r>
    <n v="141"/>
    <s v="姜钰祈"/>
    <s v="TV1N1688850457064738816"/>
    <s v="中国"/>
    <s v="北京"/>
    <s v="巴西"/>
    <s v="商务"/>
    <s v="受理中"/>
    <n v="0"/>
    <n v="400"/>
    <n v="2513"/>
    <s v="快递费13+2500签证费用"/>
    <n v="2663.78"/>
    <n v="3063.78"/>
    <n v="3247.61"/>
    <n v="183.83"/>
    <n v="3063.78"/>
    <s v="签证费"/>
    <s v="CNY"/>
    <s v="5669177"/>
    <x v="13"/>
  </r>
  <r>
    <n v="142"/>
    <s v=" 林苏April-ZHOU JIE"/>
    <s v="TV1N1696087428988915712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9230531"/>
    <x v="3"/>
  </r>
  <r>
    <n v="143"/>
    <s v="赵建澎"/>
    <s v="TV1N1696043410175094784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1673126"/>
    <x v="5"/>
  </r>
  <r>
    <n v="144"/>
    <s v="齐子鸣"/>
    <s v="TV1N1696455367369945088"/>
    <s v="中国"/>
    <s v="北京"/>
    <s v=" 印尼-落地签"/>
    <s v="商务"/>
    <s v="已出签"/>
    <n v="252.65"/>
    <n v="100"/>
    <n v="0"/>
    <m/>
    <n v="0"/>
    <n v="352.65"/>
    <n v="358.65"/>
    <n v="6"/>
    <n v="352.65"/>
    <s v="签证费"/>
    <s v="CNY"/>
    <s v="5581938"/>
    <x v="3"/>
  </r>
  <r>
    <n v="145"/>
    <s v="杨浩"/>
    <s v="TV1N1656232134017839104"/>
    <s v="中国"/>
    <s v="沈阳"/>
    <s v="美国EVUS"/>
    <s v="商务"/>
    <s v="已完成"/>
    <n v="0"/>
    <n v="100"/>
    <n v="0"/>
    <m/>
    <n v="0"/>
    <n v="100"/>
    <n v="106"/>
    <n v="6"/>
    <n v="100"/>
    <s v="签证费"/>
    <s v="CNY"/>
    <s v="3979920"/>
    <x v="5"/>
  </r>
  <r>
    <n v="146"/>
    <s v="刘子晴"/>
    <s v="TV1N1640200329594109952"/>
    <s v="中国"/>
    <s v="北京"/>
    <s v="美国"/>
    <s v="商务"/>
    <s v="受理中"/>
    <n v="1120"/>
    <n v="300"/>
    <n v="0"/>
    <m/>
    <n v="0"/>
    <n v="1420"/>
    <n v="1438"/>
    <n v="18"/>
    <n v="1420"/>
    <s v="签证费"/>
    <s v="CNY"/>
    <s v="397223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200FB1-DD96-46BA-9846-CA2AC4409CEA}" name="数据透视表5" cacheId="18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2:C26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2" showAll="0"/>
    <pivotField numFmtId="2" showAll="0"/>
    <pivotField showAll="0"/>
    <pivotField numFmtId="2" showAll="0"/>
    <pivotField numFmtId="2" showAll="0"/>
    <pivotField dataField="1" numFmtId="2" showAll="0"/>
    <pivotField numFmtId="2" showAll="0"/>
    <pivotField numFmtId="2" showAll="0"/>
    <pivotField showAll="0"/>
    <pivotField showAll="0"/>
    <pivotField showAll="0"/>
    <pivotField axis="axisRow" showAll="0">
      <items count="24">
        <item x="19"/>
        <item x="18"/>
        <item x="22"/>
        <item x="21"/>
        <item x="17"/>
        <item x="2"/>
        <item x="20"/>
        <item x="16"/>
        <item x="12"/>
        <item x="14"/>
        <item x="13"/>
        <item x="8"/>
        <item x="11"/>
        <item x="10"/>
        <item x="15"/>
        <item x="1"/>
        <item x="9"/>
        <item x="3"/>
        <item x="6"/>
        <item x="0"/>
        <item x="5"/>
        <item x="7"/>
        <item x="4"/>
        <item t="default"/>
      </items>
    </pivotField>
  </pivotFields>
  <rowFields count="1">
    <field x="2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（签证费用+[{签证服务费+其他杂费含服务费}含税6%]）" fld="14" baseField="0" baseItem="0"/>
    <dataField name="求和项:政府费用+签证中心费用合计_x000a_（以信用卡刷卡人民币记录为准）" fld="8" baseField="0" baseItem="0"/>
  </dataFields>
  <formats count="4">
    <format dxfId="3">
      <pivotArea field="2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2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2450-C630-6A46-94F8-288B3EDBFE3B}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11" t="s">
        <v>11</v>
      </c>
      <c r="K1" s="12" t="s">
        <v>12</v>
      </c>
      <c r="L1" s="9" t="s">
        <v>13</v>
      </c>
      <c r="M1" s="9" t="s">
        <v>14</v>
      </c>
      <c r="N1" s="10" t="s">
        <v>15</v>
      </c>
      <c r="O1" s="6" t="s">
        <v>16</v>
      </c>
      <c r="P1" s="7" t="s">
        <v>17</v>
      </c>
      <c r="Q1" s="8" t="s">
        <v>18</v>
      </c>
      <c r="R1" s="8" t="s">
        <v>19</v>
      </c>
      <c r="S1" s="5" t="s">
        <v>20</v>
      </c>
      <c r="T1" s="5" t="s">
        <v>21</v>
      </c>
    </row>
    <row r="2" spans="1:21" ht="94.95" customHeight="1" x14ac:dyDescent="0.25">
      <c r="A2" s="2">
        <v>1</v>
      </c>
      <c r="B2" s="2" t="s">
        <v>0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24</v>
      </c>
      <c r="H2" s="2" t="s">
        <v>26</v>
      </c>
      <c r="I2" s="2" t="s">
        <v>27</v>
      </c>
      <c r="J2" s="3">
        <v>160</v>
      </c>
      <c r="K2" s="3">
        <v>140</v>
      </c>
      <c r="L2" s="3">
        <v>580</v>
      </c>
      <c r="M2" s="2" t="s">
        <v>28</v>
      </c>
      <c r="N2" s="3">
        <f>L2*1.06</f>
        <v>614.79999999999995</v>
      </c>
      <c r="O2" s="3">
        <f>J2+K2+N2</f>
        <v>914.8</v>
      </c>
      <c r="P2" s="3">
        <f>J2+(K2+N2)*1.06</f>
        <v>960.09</v>
      </c>
      <c r="Q2" s="3">
        <f>(N2+K2)*0.06</f>
        <v>45.29</v>
      </c>
      <c r="R2" s="3">
        <f>P2-Q2</f>
        <v>914.8</v>
      </c>
      <c r="S2" s="2" t="s">
        <v>29</v>
      </c>
      <c r="T2" s="2" t="s">
        <v>30</v>
      </c>
      <c r="U2" s="4"/>
    </row>
    <row r="3" spans="1:21" ht="25.2" x14ac:dyDescent="0.25">
      <c r="A3" s="15">
        <v>2</v>
      </c>
      <c r="B3" s="13" t="s">
        <v>1</v>
      </c>
      <c r="C3" s="13" t="s">
        <v>31</v>
      </c>
      <c r="D3" s="13" t="s">
        <v>23</v>
      </c>
      <c r="E3" s="13" t="s">
        <v>32</v>
      </c>
      <c r="F3" s="13" t="s">
        <v>25</v>
      </c>
      <c r="G3" s="13" t="s">
        <v>32</v>
      </c>
      <c r="H3" s="13" t="s">
        <v>33</v>
      </c>
      <c r="I3" s="13" t="s">
        <v>34</v>
      </c>
      <c r="J3" s="14">
        <v>910</v>
      </c>
      <c r="K3" s="14">
        <v>150</v>
      </c>
      <c r="L3" s="14">
        <v>15</v>
      </c>
      <c r="M3" s="15" t="s">
        <v>35</v>
      </c>
      <c r="N3" s="3">
        <f>L3*1.06</f>
        <v>15.9</v>
      </c>
      <c r="O3" s="14">
        <f>J3+K3+N3</f>
        <v>1075.9000000000001</v>
      </c>
      <c r="P3" s="14">
        <f>J3+(K3+N3)*1.06</f>
        <v>1085.8499999999999</v>
      </c>
      <c r="Q3" s="14">
        <f>(N3+K3)*0.06</f>
        <v>9.9499999999999993</v>
      </c>
      <c r="R3" s="14">
        <f>P3-Q3</f>
        <v>1075.9000000000001</v>
      </c>
      <c r="S3" s="2" t="s">
        <v>29</v>
      </c>
      <c r="T3" s="2" t="s">
        <v>30</v>
      </c>
      <c r="U3" s="1"/>
    </row>
    <row r="4" spans="1:21" x14ac:dyDescent="0.25">
      <c r="A4" s="42" t="s">
        <v>36</v>
      </c>
      <c r="B4" s="42"/>
      <c r="C4" s="42"/>
      <c r="D4" s="42"/>
      <c r="E4" s="42"/>
      <c r="F4" s="42"/>
      <c r="G4" s="42"/>
      <c r="H4" s="42"/>
      <c r="I4" s="42"/>
      <c r="J4" s="16">
        <f>J2+J3</f>
        <v>1070</v>
      </c>
      <c r="K4" s="16">
        <f>K2+K3</f>
        <v>290</v>
      </c>
      <c r="L4" s="16">
        <f>L2+L3</f>
        <v>595</v>
      </c>
      <c r="M4" s="17"/>
      <c r="N4" s="16">
        <f>N2+N3</f>
        <v>630.70000000000005</v>
      </c>
      <c r="O4" s="16">
        <f>O2+O3</f>
        <v>1990.7</v>
      </c>
      <c r="P4" s="16">
        <f>P2+P3</f>
        <v>2045.94</v>
      </c>
      <c r="Q4" s="16">
        <f>Q2+Q3</f>
        <v>55.24</v>
      </c>
      <c r="R4" s="16">
        <f>R2+R3</f>
        <v>1990.7</v>
      </c>
      <c r="S4" s="17"/>
      <c r="T4" s="17"/>
      <c r="U4" s="18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46" type="noConversion"/>
  <dataValidations count="2">
    <dataValidation type="list" allowBlank="1" showErrorMessage="1" sqref="H2:H3" xr:uid="{00000000-0002-0000-0000-000000000000}">
      <formula1>"商务,旅游,包签,转移签,翻译,照片,落地签"</formula1>
    </dataValidation>
    <dataValidation type="list" allowBlank="1" showErrorMessage="1" sqref="I2:I3" xr:uid="{00000000-0002-0000-0000-000001000000}">
      <formula1>"已出签,已送签,受理中,已完成,已预约"</formula1>
    </dataValidation>
  </dataValidations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D1DF-4759-C744-8BC1-8DB29F5017C1}">
  <sheetPr>
    <outlinePr summaryBelow="0" summaryRight="0"/>
  </sheetPr>
  <dimension ref="A1:V148"/>
  <sheetViews>
    <sheetView topLeftCell="O129" zoomScale="125" workbookViewId="0">
      <selection activeCell="G151" sqref="G151"/>
    </sheetView>
  </sheetViews>
  <sheetFormatPr defaultColWidth="14" defaultRowHeight="13.2" x14ac:dyDescent="0.25"/>
  <cols>
    <col min="1" max="1" width="7" customWidth="1"/>
    <col min="2" max="2" width="17" customWidth="1"/>
    <col min="3" max="3" width="25" customWidth="1"/>
    <col min="4" max="5" width="9" customWidth="1"/>
    <col min="7" max="7" width="11" customWidth="1"/>
    <col min="8" max="8" width="12" customWidth="1"/>
    <col min="9" max="9" width="19" customWidth="1"/>
    <col min="11" max="11" width="16" customWidth="1"/>
    <col min="12" max="12" width="24" customWidth="1"/>
    <col min="13" max="13" width="16" customWidth="1"/>
    <col min="14" max="14" width="24" customWidth="1"/>
    <col min="15" max="15" width="21" customWidth="1"/>
    <col min="16" max="17" width="19" customWidth="1"/>
    <col min="20" max="20" width="14" style="41"/>
    <col min="21" max="21" width="28" style="41" customWidth="1"/>
    <col min="22" max="22" width="14" style="41"/>
  </cols>
  <sheetData>
    <row r="1" spans="1:22" ht="50.4" x14ac:dyDescent="0.25">
      <c r="A1" s="19" t="s">
        <v>2</v>
      </c>
      <c r="B1" s="19" t="s">
        <v>3</v>
      </c>
      <c r="C1" s="5" t="s">
        <v>4</v>
      </c>
      <c r="D1" s="19" t="s">
        <v>5</v>
      </c>
      <c r="E1" s="19" t="s">
        <v>7</v>
      </c>
      <c r="F1" s="19" t="s">
        <v>61</v>
      </c>
      <c r="G1" s="19" t="s">
        <v>9</v>
      </c>
      <c r="H1" s="19" t="s">
        <v>10</v>
      </c>
      <c r="I1" s="38" t="s">
        <v>11</v>
      </c>
      <c r="J1" s="22" t="s">
        <v>12</v>
      </c>
      <c r="K1" s="28" t="s">
        <v>13</v>
      </c>
      <c r="L1" s="28" t="s">
        <v>14</v>
      </c>
      <c r="M1" s="20" t="s">
        <v>15</v>
      </c>
      <c r="N1" s="31" t="s">
        <v>16</v>
      </c>
      <c r="O1" s="29" t="s">
        <v>17</v>
      </c>
      <c r="P1" s="30" t="s">
        <v>37</v>
      </c>
      <c r="Q1" s="21" t="s">
        <v>38</v>
      </c>
      <c r="R1" s="19" t="s">
        <v>20</v>
      </c>
      <c r="S1" s="19" t="s">
        <v>21</v>
      </c>
      <c r="T1" s="41" t="s">
        <v>342</v>
      </c>
      <c r="U1" s="41" t="s">
        <v>343</v>
      </c>
      <c r="V1" s="41" t="s">
        <v>344</v>
      </c>
    </row>
    <row r="2" spans="1:22" x14ac:dyDescent="0.25">
      <c r="A2" s="23">
        <v>1</v>
      </c>
      <c r="B2" s="27" t="s">
        <v>115</v>
      </c>
      <c r="C2" s="24" t="s">
        <v>116</v>
      </c>
      <c r="D2" s="25" t="s">
        <v>23</v>
      </c>
      <c r="E2" s="23" t="s">
        <v>25</v>
      </c>
      <c r="F2" s="23" t="s">
        <v>69</v>
      </c>
      <c r="G2" s="23" t="s">
        <v>26</v>
      </c>
      <c r="H2" s="23" t="s">
        <v>34</v>
      </c>
      <c r="I2" s="39">
        <v>263.08</v>
      </c>
      <c r="J2" s="26">
        <v>100</v>
      </c>
      <c r="K2" s="26">
        <v>0</v>
      </c>
      <c r="L2" s="23"/>
      <c r="M2" s="14">
        <f t="shared" ref="M2:M33" si="0">K2*1.06</f>
        <v>0</v>
      </c>
      <c r="N2" s="14">
        <f t="shared" ref="N2:N33" si="1">I2+J2+M2</f>
        <v>363.08</v>
      </c>
      <c r="O2" s="14">
        <f t="shared" ref="O2:O33" si="2">I2+(J2+M2)*1.06</f>
        <v>369.08</v>
      </c>
      <c r="P2" s="14">
        <f t="shared" ref="P2:P33" si="3">(M2+J2)*0.06</f>
        <v>6</v>
      </c>
      <c r="Q2" s="14">
        <f t="shared" ref="Q2:Q33" si="4">O2-P2</f>
        <v>363.08</v>
      </c>
      <c r="R2" s="14" t="s">
        <v>29</v>
      </c>
      <c r="S2" s="13" t="s">
        <v>30</v>
      </c>
      <c r="T2" s="41" t="s">
        <v>345</v>
      </c>
      <c r="U2" s="41" t="s">
        <v>346</v>
      </c>
      <c r="V2" s="41" t="s">
        <v>347</v>
      </c>
    </row>
    <row r="3" spans="1:22" x14ac:dyDescent="0.25">
      <c r="A3" s="23">
        <v>2</v>
      </c>
      <c r="B3" s="27" t="s">
        <v>117</v>
      </c>
      <c r="C3" s="24" t="s">
        <v>118</v>
      </c>
      <c r="D3" s="25" t="s">
        <v>23</v>
      </c>
      <c r="E3" s="23" t="s">
        <v>25</v>
      </c>
      <c r="F3" s="23" t="s">
        <v>69</v>
      </c>
      <c r="G3" s="23" t="s">
        <v>26</v>
      </c>
      <c r="H3" s="23" t="s">
        <v>34</v>
      </c>
      <c r="I3" s="39">
        <v>263.08</v>
      </c>
      <c r="J3" s="26">
        <v>100</v>
      </c>
      <c r="K3" s="26">
        <v>0</v>
      </c>
      <c r="L3" s="23"/>
      <c r="M3" s="14">
        <f t="shared" si="0"/>
        <v>0</v>
      </c>
      <c r="N3" s="14">
        <f t="shared" si="1"/>
        <v>363.08</v>
      </c>
      <c r="O3" s="14">
        <f t="shared" si="2"/>
        <v>369.08</v>
      </c>
      <c r="P3" s="14">
        <f t="shared" si="3"/>
        <v>6</v>
      </c>
      <c r="Q3" s="14">
        <f t="shared" si="4"/>
        <v>363.08</v>
      </c>
      <c r="R3" s="14" t="s">
        <v>29</v>
      </c>
      <c r="S3" s="13" t="s">
        <v>30</v>
      </c>
      <c r="T3" s="41" t="s">
        <v>348</v>
      </c>
      <c r="U3" s="41" t="s">
        <v>349</v>
      </c>
      <c r="V3" s="41" t="s">
        <v>347</v>
      </c>
    </row>
    <row r="4" spans="1:22" x14ac:dyDescent="0.25">
      <c r="A4" s="23">
        <v>3</v>
      </c>
      <c r="B4" s="27" t="s">
        <v>119</v>
      </c>
      <c r="C4" s="24" t="s">
        <v>120</v>
      </c>
      <c r="D4" s="25" t="s">
        <v>23</v>
      </c>
      <c r="E4" s="23" t="s">
        <v>25</v>
      </c>
      <c r="F4" s="23" t="s">
        <v>69</v>
      </c>
      <c r="G4" s="23" t="s">
        <v>26</v>
      </c>
      <c r="H4" s="23" t="s">
        <v>34</v>
      </c>
      <c r="I4" s="39">
        <v>263.16000000000003</v>
      </c>
      <c r="J4" s="26">
        <v>100</v>
      </c>
      <c r="K4" s="26">
        <v>0</v>
      </c>
      <c r="L4" s="23"/>
      <c r="M4" s="14">
        <f t="shared" si="0"/>
        <v>0</v>
      </c>
      <c r="N4" s="14">
        <f t="shared" si="1"/>
        <v>363.16</v>
      </c>
      <c r="O4" s="14">
        <f t="shared" si="2"/>
        <v>369.16</v>
      </c>
      <c r="P4" s="14">
        <f t="shared" si="3"/>
        <v>6</v>
      </c>
      <c r="Q4" s="14">
        <f t="shared" si="4"/>
        <v>363.16</v>
      </c>
      <c r="R4" s="14" t="s">
        <v>29</v>
      </c>
      <c r="S4" s="13" t="s">
        <v>30</v>
      </c>
      <c r="T4" s="41" t="s">
        <v>350</v>
      </c>
      <c r="U4" s="41" t="s">
        <v>351</v>
      </c>
      <c r="V4" s="41" t="s">
        <v>347</v>
      </c>
    </row>
    <row r="5" spans="1:22" x14ac:dyDescent="0.25">
      <c r="A5" s="23">
        <v>4</v>
      </c>
      <c r="B5" s="27" t="s">
        <v>47</v>
      </c>
      <c r="C5" s="24" t="s">
        <v>121</v>
      </c>
      <c r="D5" s="25" t="s">
        <v>23</v>
      </c>
      <c r="E5" s="23" t="s">
        <v>25</v>
      </c>
      <c r="F5" s="23" t="s">
        <v>69</v>
      </c>
      <c r="G5" s="23" t="s">
        <v>26</v>
      </c>
      <c r="H5" s="23" t="s">
        <v>34</v>
      </c>
      <c r="I5" s="39">
        <v>263.08</v>
      </c>
      <c r="J5" s="26">
        <v>100</v>
      </c>
      <c r="K5" s="26">
        <v>0</v>
      </c>
      <c r="L5" s="23"/>
      <c r="M5" s="14">
        <f t="shared" si="0"/>
        <v>0</v>
      </c>
      <c r="N5" s="14">
        <f t="shared" si="1"/>
        <v>363.08</v>
      </c>
      <c r="O5" s="14">
        <f t="shared" si="2"/>
        <v>369.08</v>
      </c>
      <c r="P5" s="14">
        <f t="shared" si="3"/>
        <v>6</v>
      </c>
      <c r="Q5" s="14">
        <f t="shared" si="4"/>
        <v>363.08</v>
      </c>
      <c r="R5" s="14" t="s">
        <v>29</v>
      </c>
      <c r="S5" s="13" t="s">
        <v>30</v>
      </c>
      <c r="T5" s="41" t="s">
        <v>352</v>
      </c>
      <c r="U5" s="41" t="s">
        <v>353</v>
      </c>
      <c r="V5" s="41" t="s">
        <v>347</v>
      </c>
    </row>
    <row r="6" spans="1:22" x14ac:dyDescent="0.25">
      <c r="A6" s="23">
        <v>5</v>
      </c>
      <c r="B6" s="27" t="s">
        <v>45</v>
      </c>
      <c r="C6" s="24" t="s">
        <v>122</v>
      </c>
      <c r="D6" s="25" t="s">
        <v>23</v>
      </c>
      <c r="E6" s="23" t="s">
        <v>25</v>
      </c>
      <c r="F6" s="23" t="s">
        <v>69</v>
      </c>
      <c r="G6" s="23" t="s">
        <v>26</v>
      </c>
      <c r="H6" s="23" t="s">
        <v>34</v>
      </c>
      <c r="I6" s="39">
        <v>263.08</v>
      </c>
      <c r="J6" s="26">
        <v>100</v>
      </c>
      <c r="K6" s="26">
        <v>0</v>
      </c>
      <c r="L6" s="23"/>
      <c r="M6" s="14">
        <f t="shared" si="0"/>
        <v>0</v>
      </c>
      <c r="N6" s="14">
        <f t="shared" si="1"/>
        <v>363.08</v>
      </c>
      <c r="O6" s="14">
        <f t="shared" si="2"/>
        <v>369.08</v>
      </c>
      <c r="P6" s="14">
        <f t="shared" si="3"/>
        <v>6</v>
      </c>
      <c r="Q6" s="14">
        <f t="shared" si="4"/>
        <v>363.08</v>
      </c>
      <c r="R6" s="14" t="s">
        <v>29</v>
      </c>
      <c r="S6" s="13" t="s">
        <v>30</v>
      </c>
      <c r="T6" s="41" t="s">
        <v>354</v>
      </c>
      <c r="U6" s="41" t="s">
        <v>355</v>
      </c>
      <c r="V6" s="41" t="s">
        <v>347</v>
      </c>
    </row>
    <row r="7" spans="1:22" x14ac:dyDescent="0.25">
      <c r="A7" s="23">
        <v>6</v>
      </c>
      <c r="B7" s="27" t="s">
        <v>123</v>
      </c>
      <c r="C7" s="24" t="s">
        <v>124</v>
      </c>
      <c r="D7" s="25" t="s">
        <v>23</v>
      </c>
      <c r="E7" s="23" t="s">
        <v>25</v>
      </c>
      <c r="F7" s="23" t="s">
        <v>69</v>
      </c>
      <c r="G7" s="23" t="s">
        <v>26</v>
      </c>
      <c r="H7" s="23" t="s">
        <v>34</v>
      </c>
      <c r="I7" s="39">
        <v>263.89</v>
      </c>
      <c r="J7" s="26">
        <v>100</v>
      </c>
      <c r="K7" s="26">
        <v>0</v>
      </c>
      <c r="L7" s="23"/>
      <c r="M7" s="14">
        <f t="shared" si="0"/>
        <v>0</v>
      </c>
      <c r="N7" s="14">
        <f t="shared" si="1"/>
        <v>363.89</v>
      </c>
      <c r="O7" s="14">
        <f t="shared" si="2"/>
        <v>369.89</v>
      </c>
      <c r="P7" s="14">
        <f t="shared" si="3"/>
        <v>6</v>
      </c>
      <c r="Q7" s="14">
        <f t="shared" si="4"/>
        <v>363.89</v>
      </c>
      <c r="R7" s="14" t="s">
        <v>29</v>
      </c>
      <c r="S7" s="13" t="s">
        <v>30</v>
      </c>
      <c r="T7" s="41" t="s">
        <v>356</v>
      </c>
      <c r="U7" s="41" t="s">
        <v>353</v>
      </c>
      <c r="V7" s="41" t="s">
        <v>347</v>
      </c>
    </row>
    <row r="8" spans="1:22" x14ac:dyDescent="0.25">
      <c r="A8" s="23">
        <v>7</v>
      </c>
      <c r="B8" s="27" t="s">
        <v>79</v>
      </c>
      <c r="C8" s="24" t="s">
        <v>125</v>
      </c>
      <c r="D8" s="25" t="s">
        <v>23</v>
      </c>
      <c r="E8" s="23" t="s">
        <v>25</v>
      </c>
      <c r="F8" s="23" t="s">
        <v>69</v>
      </c>
      <c r="G8" s="23" t="s">
        <v>26</v>
      </c>
      <c r="H8" s="23" t="s">
        <v>34</v>
      </c>
      <c r="I8" s="39">
        <v>263.89</v>
      </c>
      <c r="J8" s="26">
        <v>100</v>
      </c>
      <c r="K8" s="26">
        <v>0</v>
      </c>
      <c r="L8" s="23"/>
      <c r="M8" s="14">
        <f t="shared" si="0"/>
        <v>0</v>
      </c>
      <c r="N8" s="14">
        <f t="shared" si="1"/>
        <v>363.89</v>
      </c>
      <c r="O8" s="14">
        <f t="shared" si="2"/>
        <v>369.89</v>
      </c>
      <c r="P8" s="14">
        <f t="shared" si="3"/>
        <v>6</v>
      </c>
      <c r="Q8" s="14">
        <f t="shared" si="4"/>
        <v>363.89</v>
      </c>
      <c r="R8" s="14" t="s">
        <v>29</v>
      </c>
      <c r="S8" s="13" t="s">
        <v>30</v>
      </c>
      <c r="T8" s="41" t="s">
        <v>357</v>
      </c>
      <c r="U8" s="41" t="s">
        <v>358</v>
      </c>
      <c r="V8" s="41" t="s">
        <v>347</v>
      </c>
    </row>
    <row r="9" spans="1:22" x14ac:dyDescent="0.25">
      <c r="A9" s="23">
        <v>8</v>
      </c>
      <c r="B9" s="27" t="s">
        <v>126</v>
      </c>
      <c r="C9" s="24" t="s">
        <v>127</v>
      </c>
      <c r="D9" s="25" t="s">
        <v>23</v>
      </c>
      <c r="E9" s="23" t="s">
        <v>25</v>
      </c>
      <c r="F9" s="23" t="s">
        <v>69</v>
      </c>
      <c r="G9" s="23" t="s">
        <v>26</v>
      </c>
      <c r="H9" s="23" t="s">
        <v>34</v>
      </c>
      <c r="I9" s="39">
        <v>263.89</v>
      </c>
      <c r="J9" s="26">
        <v>100</v>
      </c>
      <c r="K9" s="26">
        <v>0</v>
      </c>
      <c r="L9" s="23"/>
      <c r="M9" s="14">
        <f t="shared" si="0"/>
        <v>0</v>
      </c>
      <c r="N9" s="14">
        <f t="shared" si="1"/>
        <v>363.89</v>
      </c>
      <c r="O9" s="14">
        <f t="shared" si="2"/>
        <v>369.89</v>
      </c>
      <c r="P9" s="14">
        <f t="shared" si="3"/>
        <v>6</v>
      </c>
      <c r="Q9" s="14">
        <f t="shared" si="4"/>
        <v>363.89</v>
      </c>
      <c r="R9" s="14" t="s">
        <v>29</v>
      </c>
      <c r="S9" s="13" t="s">
        <v>30</v>
      </c>
      <c r="T9" s="41" t="s">
        <v>359</v>
      </c>
      <c r="U9" s="41" t="s">
        <v>355</v>
      </c>
      <c r="V9" s="41" t="s">
        <v>347</v>
      </c>
    </row>
    <row r="10" spans="1:22" x14ac:dyDescent="0.25">
      <c r="A10" s="23">
        <v>9</v>
      </c>
      <c r="B10" s="27" t="s">
        <v>128</v>
      </c>
      <c r="C10" s="24" t="s">
        <v>129</v>
      </c>
      <c r="D10" s="25" t="s">
        <v>23</v>
      </c>
      <c r="E10" s="23" t="s">
        <v>25</v>
      </c>
      <c r="F10" s="23" t="s">
        <v>69</v>
      </c>
      <c r="G10" s="23" t="s">
        <v>26</v>
      </c>
      <c r="H10" s="23" t="s">
        <v>34</v>
      </c>
      <c r="I10" s="39">
        <v>263.89</v>
      </c>
      <c r="J10" s="26">
        <v>100</v>
      </c>
      <c r="K10" s="26">
        <v>0</v>
      </c>
      <c r="L10" s="23"/>
      <c r="M10" s="14">
        <f t="shared" si="0"/>
        <v>0</v>
      </c>
      <c r="N10" s="14">
        <f t="shared" si="1"/>
        <v>363.89</v>
      </c>
      <c r="O10" s="14">
        <f t="shared" si="2"/>
        <v>369.89</v>
      </c>
      <c r="P10" s="14">
        <f t="shared" si="3"/>
        <v>6</v>
      </c>
      <c r="Q10" s="14">
        <f t="shared" si="4"/>
        <v>363.89</v>
      </c>
      <c r="R10" s="14" t="s">
        <v>29</v>
      </c>
      <c r="S10" s="13" t="s">
        <v>30</v>
      </c>
      <c r="T10" s="41" t="s">
        <v>360</v>
      </c>
      <c r="U10" s="41" t="s">
        <v>346</v>
      </c>
      <c r="V10" s="41" t="s">
        <v>347</v>
      </c>
    </row>
    <row r="11" spans="1:22" x14ac:dyDescent="0.25">
      <c r="A11" s="23">
        <v>10</v>
      </c>
      <c r="B11" s="27" t="s">
        <v>70</v>
      </c>
      <c r="C11" s="24" t="s">
        <v>130</v>
      </c>
      <c r="D11" s="25" t="s">
        <v>23</v>
      </c>
      <c r="E11" s="23" t="s">
        <v>25</v>
      </c>
      <c r="F11" s="23" t="s">
        <v>69</v>
      </c>
      <c r="G11" s="23" t="s">
        <v>26</v>
      </c>
      <c r="H11" s="23" t="s">
        <v>34</v>
      </c>
      <c r="I11" s="39">
        <v>263.89</v>
      </c>
      <c r="J11" s="26">
        <v>100</v>
      </c>
      <c r="K11" s="26">
        <v>0</v>
      </c>
      <c r="L11" s="23"/>
      <c r="M11" s="14">
        <f t="shared" si="0"/>
        <v>0</v>
      </c>
      <c r="N11" s="14">
        <f t="shared" si="1"/>
        <v>363.89</v>
      </c>
      <c r="O11" s="14">
        <f t="shared" si="2"/>
        <v>369.89</v>
      </c>
      <c r="P11" s="14">
        <f t="shared" si="3"/>
        <v>6</v>
      </c>
      <c r="Q11" s="14">
        <f t="shared" si="4"/>
        <v>363.89</v>
      </c>
      <c r="R11" s="14" t="s">
        <v>29</v>
      </c>
      <c r="S11" s="13" t="s">
        <v>30</v>
      </c>
      <c r="T11" s="41" t="s">
        <v>361</v>
      </c>
      <c r="U11" s="41" t="s">
        <v>353</v>
      </c>
      <c r="V11" s="41" t="s">
        <v>347</v>
      </c>
    </row>
    <row r="12" spans="1:22" x14ac:dyDescent="0.25">
      <c r="A12" s="23">
        <v>11</v>
      </c>
      <c r="B12" s="27" t="s">
        <v>131</v>
      </c>
      <c r="C12" s="24" t="s">
        <v>132</v>
      </c>
      <c r="D12" s="25" t="s">
        <v>23</v>
      </c>
      <c r="E12" s="23" t="s">
        <v>25</v>
      </c>
      <c r="F12" s="23" t="s">
        <v>69</v>
      </c>
      <c r="G12" s="23" t="s">
        <v>26</v>
      </c>
      <c r="H12" s="23" t="s">
        <v>34</v>
      </c>
      <c r="I12" s="39">
        <v>252.57</v>
      </c>
      <c r="J12" s="26">
        <v>100</v>
      </c>
      <c r="K12" s="26">
        <v>0</v>
      </c>
      <c r="L12" s="23"/>
      <c r="M12" s="14">
        <f t="shared" si="0"/>
        <v>0</v>
      </c>
      <c r="N12" s="14">
        <f t="shared" si="1"/>
        <v>352.57</v>
      </c>
      <c r="O12" s="14">
        <f t="shared" si="2"/>
        <v>358.57</v>
      </c>
      <c r="P12" s="14">
        <f t="shared" si="3"/>
        <v>6</v>
      </c>
      <c r="Q12" s="14">
        <f t="shared" si="4"/>
        <v>352.57</v>
      </c>
      <c r="R12" s="14" t="s">
        <v>29</v>
      </c>
      <c r="S12" s="13" t="s">
        <v>30</v>
      </c>
      <c r="T12" s="41" t="s">
        <v>362</v>
      </c>
      <c r="U12" s="41" t="s">
        <v>363</v>
      </c>
      <c r="V12" s="41" t="s">
        <v>347</v>
      </c>
    </row>
    <row r="13" spans="1:22" x14ac:dyDescent="0.25">
      <c r="A13" s="23">
        <v>12</v>
      </c>
      <c r="B13" s="27" t="s">
        <v>133</v>
      </c>
      <c r="C13" s="24" t="s">
        <v>134</v>
      </c>
      <c r="D13" s="25" t="s">
        <v>23</v>
      </c>
      <c r="E13" s="23" t="s">
        <v>25</v>
      </c>
      <c r="F13" s="23" t="s">
        <v>69</v>
      </c>
      <c r="G13" s="23" t="s">
        <v>26</v>
      </c>
      <c r="H13" s="23" t="s">
        <v>34</v>
      </c>
      <c r="I13" s="39">
        <v>252.57</v>
      </c>
      <c r="J13" s="26">
        <v>100</v>
      </c>
      <c r="K13" s="26">
        <v>0</v>
      </c>
      <c r="L13" s="23"/>
      <c r="M13" s="14">
        <f t="shared" si="0"/>
        <v>0</v>
      </c>
      <c r="N13" s="14">
        <f t="shared" si="1"/>
        <v>352.57</v>
      </c>
      <c r="O13" s="14">
        <f t="shared" si="2"/>
        <v>358.57</v>
      </c>
      <c r="P13" s="14">
        <f t="shared" si="3"/>
        <v>6</v>
      </c>
      <c r="Q13" s="14">
        <f t="shared" si="4"/>
        <v>352.57</v>
      </c>
      <c r="R13" s="14" t="s">
        <v>29</v>
      </c>
      <c r="S13" s="13" t="s">
        <v>30</v>
      </c>
      <c r="T13" s="41" t="s">
        <v>364</v>
      </c>
      <c r="U13" s="41" t="s">
        <v>355</v>
      </c>
      <c r="V13" s="41" t="s">
        <v>347</v>
      </c>
    </row>
    <row r="14" spans="1:22" x14ac:dyDescent="0.25">
      <c r="A14" s="23">
        <v>13</v>
      </c>
      <c r="B14" s="27" t="s">
        <v>135</v>
      </c>
      <c r="C14" s="24" t="s">
        <v>136</v>
      </c>
      <c r="D14" s="25" t="s">
        <v>23</v>
      </c>
      <c r="E14" s="23" t="s">
        <v>25</v>
      </c>
      <c r="F14" s="23" t="s">
        <v>69</v>
      </c>
      <c r="G14" s="23" t="s">
        <v>26</v>
      </c>
      <c r="H14" s="23" t="s">
        <v>34</v>
      </c>
      <c r="I14" s="39">
        <v>252.57</v>
      </c>
      <c r="J14" s="26">
        <v>100</v>
      </c>
      <c r="K14" s="26">
        <v>0</v>
      </c>
      <c r="L14" s="23"/>
      <c r="M14" s="14">
        <f t="shared" si="0"/>
        <v>0</v>
      </c>
      <c r="N14" s="14">
        <f t="shared" si="1"/>
        <v>352.57</v>
      </c>
      <c r="O14" s="14">
        <f t="shared" si="2"/>
        <v>358.57</v>
      </c>
      <c r="P14" s="14">
        <f t="shared" si="3"/>
        <v>6</v>
      </c>
      <c r="Q14" s="14">
        <f t="shared" si="4"/>
        <v>352.57</v>
      </c>
      <c r="R14" s="14" t="s">
        <v>29</v>
      </c>
      <c r="S14" s="13" t="s">
        <v>30</v>
      </c>
      <c r="T14" s="41" t="s">
        <v>365</v>
      </c>
      <c r="U14" s="41" t="s">
        <v>366</v>
      </c>
      <c r="V14" s="41" t="s">
        <v>347</v>
      </c>
    </row>
    <row r="15" spans="1:22" x14ac:dyDescent="0.25">
      <c r="A15" s="23">
        <v>14</v>
      </c>
      <c r="B15" s="27" t="s">
        <v>137</v>
      </c>
      <c r="C15" s="24" t="s">
        <v>138</v>
      </c>
      <c r="D15" s="25" t="s">
        <v>23</v>
      </c>
      <c r="E15" s="23" t="s">
        <v>25</v>
      </c>
      <c r="F15" s="23" t="s">
        <v>69</v>
      </c>
      <c r="G15" s="23" t="s">
        <v>26</v>
      </c>
      <c r="H15" s="23" t="s">
        <v>34</v>
      </c>
      <c r="I15" s="39">
        <v>252.57</v>
      </c>
      <c r="J15" s="26">
        <v>100</v>
      </c>
      <c r="K15" s="26">
        <v>0</v>
      </c>
      <c r="L15" s="23"/>
      <c r="M15" s="14">
        <f t="shared" si="0"/>
        <v>0</v>
      </c>
      <c r="N15" s="14">
        <f t="shared" si="1"/>
        <v>352.57</v>
      </c>
      <c r="O15" s="14">
        <f t="shared" si="2"/>
        <v>358.57</v>
      </c>
      <c r="P15" s="14">
        <f t="shared" si="3"/>
        <v>6</v>
      </c>
      <c r="Q15" s="14">
        <f t="shared" si="4"/>
        <v>352.57</v>
      </c>
      <c r="R15" s="14" t="s">
        <v>29</v>
      </c>
      <c r="S15" s="13" t="s">
        <v>30</v>
      </c>
      <c r="T15" s="41" t="s">
        <v>367</v>
      </c>
      <c r="U15" s="41" t="s">
        <v>353</v>
      </c>
      <c r="V15" s="41" t="s">
        <v>347</v>
      </c>
    </row>
    <row r="16" spans="1:22" x14ac:dyDescent="0.25">
      <c r="A16" s="23">
        <v>15</v>
      </c>
      <c r="B16" s="27" t="s">
        <v>139</v>
      </c>
      <c r="C16" s="24" t="s">
        <v>140</v>
      </c>
      <c r="D16" s="25" t="s">
        <v>23</v>
      </c>
      <c r="E16" s="23" t="s">
        <v>25</v>
      </c>
      <c r="F16" s="23" t="s">
        <v>69</v>
      </c>
      <c r="G16" s="23" t="s">
        <v>26</v>
      </c>
      <c r="H16" s="23" t="s">
        <v>34</v>
      </c>
      <c r="I16" s="39">
        <v>252.57</v>
      </c>
      <c r="J16" s="26">
        <v>100</v>
      </c>
      <c r="K16" s="26">
        <v>0</v>
      </c>
      <c r="L16" s="23"/>
      <c r="M16" s="14">
        <f t="shared" si="0"/>
        <v>0</v>
      </c>
      <c r="N16" s="14">
        <f t="shared" si="1"/>
        <v>352.57</v>
      </c>
      <c r="O16" s="14">
        <f t="shared" si="2"/>
        <v>358.57</v>
      </c>
      <c r="P16" s="14">
        <f t="shared" si="3"/>
        <v>6</v>
      </c>
      <c r="Q16" s="14">
        <f t="shared" si="4"/>
        <v>352.57</v>
      </c>
      <c r="R16" s="14" t="s">
        <v>29</v>
      </c>
      <c r="S16" s="13" t="s">
        <v>30</v>
      </c>
      <c r="T16" s="41" t="s">
        <v>368</v>
      </c>
      <c r="U16" s="41" t="s">
        <v>355</v>
      </c>
      <c r="V16" s="41" t="s">
        <v>347</v>
      </c>
    </row>
    <row r="17" spans="1:22" x14ac:dyDescent="0.25">
      <c r="A17" s="23">
        <v>16</v>
      </c>
      <c r="B17" s="27" t="s">
        <v>141</v>
      </c>
      <c r="C17" s="24" t="s">
        <v>142</v>
      </c>
      <c r="D17" s="25" t="s">
        <v>23</v>
      </c>
      <c r="E17" s="23" t="s">
        <v>25</v>
      </c>
      <c r="F17" s="23" t="s">
        <v>69</v>
      </c>
      <c r="G17" s="23" t="s">
        <v>26</v>
      </c>
      <c r="H17" s="23" t="s">
        <v>34</v>
      </c>
      <c r="I17" s="39">
        <v>252.57</v>
      </c>
      <c r="J17" s="26">
        <v>100</v>
      </c>
      <c r="K17" s="26">
        <v>0</v>
      </c>
      <c r="L17" s="23"/>
      <c r="M17" s="14">
        <f t="shared" si="0"/>
        <v>0</v>
      </c>
      <c r="N17" s="14">
        <f t="shared" si="1"/>
        <v>352.57</v>
      </c>
      <c r="O17" s="14">
        <f t="shared" si="2"/>
        <v>358.57</v>
      </c>
      <c r="P17" s="14">
        <f t="shared" si="3"/>
        <v>6</v>
      </c>
      <c r="Q17" s="14">
        <f t="shared" si="4"/>
        <v>352.57</v>
      </c>
      <c r="R17" s="14" t="s">
        <v>29</v>
      </c>
      <c r="S17" s="13" t="s">
        <v>30</v>
      </c>
      <c r="T17" s="41" t="s">
        <v>369</v>
      </c>
      <c r="U17" s="41" t="s">
        <v>366</v>
      </c>
      <c r="V17" s="41" t="s">
        <v>347</v>
      </c>
    </row>
    <row r="18" spans="1:22" x14ac:dyDescent="0.25">
      <c r="A18" s="23">
        <v>17</v>
      </c>
      <c r="B18" s="32" t="s">
        <v>62</v>
      </c>
      <c r="C18" s="24" t="s">
        <v>143</v>
      </c>
      <c r="D18" s="25" t="s">
        <v>23</v>
      </c>
      <c r="E18" s="23" t="s">
        <v>25</v>
      </c>
      <c r="F18" s="23" t="s">
        <v>69</v>
      </c>
      <c r="G18" s="23" t="s">
        <v>26</v>
      </c>
      <c r="H18" s="23" t="s">
        <v>34</v>
      </c>
      <c r="I18" s="39">
        <v>252.57</v>
      </c>
      <c r="J18" s="26">
        <v>100</v>
      </c>
      <c r="K18" s="26">
        <v>0</v>
      </c>
      <c r="L18" s="23"/>
      <c r="M18" s="14">
        <f t="shared" si="0"/>
        <v>0</v>
      </c>
      <c r="N18" s="14">
        <f t="shared" si="1"/>
        <v>352.57</v>
      </c>
      <c r="O18" s="14">
        <f t="shared" si="2"/>
        <v>358.57</v>
      </c>
      <c r="P18" s="14">
        <f t="shared" si="3"/>
        <v>6</v>
      </c>
      <c r="Q18" s="14">
        <f t="shared" si="4"/>
        <v>352.57</v>
      </c>
      <c r="R18" s="14" t="s">
        <v>29</v>
      </c>
      <c r="S18" s="13" t="s">
        <v>30</v>
      </c>
      <c r="T18" s="41" t="s">
        <v>370</v>
      </c>
      <c r="U18" s="41" t="s">
        <v>371</v>
      </c>
      <c r="V18" s="41" t="s">
        <v>347</v>
      </c>
    </row>
    <row r="19" spans="1:22" x14ac:dyDescent="0.25">
      <c r="A19" s="23">
        <v>18</v>
      </c>
      <c r="B19" s="32" t="s">
        <v>144</v>
      </c>
      <c r="C19" s="24" t="s">
        <v>145</v>
      </c>
      <c r="D19" s="25" t="s">
        <v>23</v>
      </c>
      <c r="E19" s="23" t="s">
        <v>25</v>
      </c>
      <c r="F19" s="23" t="s">
        <v>69</v>
      </c>
      <c r="G19" s="23" t="s">
        <v>26</v>
      </c>
      <c r="H19" s="23" t="s">
        <v>34</v>
      </c>
      <c r="I19" s="39">
        <v>252.57</v>
      </c>
      <c r="J19" s="26">
        <v>100</v>
      </c>
      <c r="K19" s="26">
        <v>0</v>
      </c>
      <c r="L19" s="23"/>
      <c r="M19" s="14">
        <f t="shared" si="0"/>
        <v>0</v>
      </c>
      <c r="N19" s="14">
        <f t="shared" si="1"/>
        <v>352.57</v>
      </c>
      <c r="O19" s="14">
        <f t="shared" si="2"/>
        <v>358.57</v>
      </c>
      <c r="P19" s="14">
        <f t="shared" si="3"/>
        <v>6</v>
      </c>
      <c r="Q19" s="14">
        <f t="shared" si="4"/>
        <v>352.57</v>
      </c>
      <c r="R19" s="14" t="s">
        <v>29</v>
      </c>
      <c r="S19" s="13" t="s">
        <v>30</v>
      </c>
      <c r="T19" s="41" t="s">
        <v>372</v>
      </c>
      <c r="U19" s="41" t="s">
        <v>349</v>
      </c>
      <c r="V19" s="41" t="s">
        <v>347</v>
      </c>
    </row>
    <row r="20" spans="1:22" x14ac:dyDescent="0.25">
      <c r="A20" s="23">
        <v>19</v>
      </c>
      <c r="B20" s="32" t="s">
        <v>106</v>
      </c>
      <c r="C20" s="24" t="s">
        <v>146</v>
      </c>
      <c r="D20" s="25" t="s">
        <v>23</v>
      </c>
      <c r="E20" s="23" t="s">
        <v>25</v>
      </c>
      <c r="F20" s="23" t="s">
        <v>69</v>
      </c>
      <c r="G20" s="23" t="s">
        <v>26</v>
      </c>
      <c r="H20" s="23" t="s">
        <v>34</v>
      </c>
      <c r="I20" s="39">
        <v>252.57</v>
      </c>
      <c r="J20" s="26">
        <v>100</v>
      </c>
      <c r="K20" s="26">
        <v>0</v>
      </c>
      <c r="L20" s="23"/>
      <c r="M20" s="14">
        <f t="shared" si="0"/>
        <v>0</v>
      </c>
      <c r="N20" s="14">
        <f t="shared" si="1"/>
        <v>352.57</v>
      </c>
      <c r="O20" s="14">
        <f t="shared" si="2"/>
        <v>358.57</v>
      </c>
      <c r="P20" s="14">
        <f t="shared" si="3"/>
        <v>6</v>
      </c>
      <c r="Q20" s="14">
        <f t="shared" si="4"/>
        <v>352.57</v>
      </c>
      <c r="R20" s="14" t="s">
        <v>29</v>
      </c>
      <c r="S20" s="13" t="s">
        <v>30</v>
      </c>
      <c r="T20" s="41" t="s">
        <v>373</v>
      </c>
      <c r="U20" s="41" t="s">
        <v>353</v>
      </c>
      <c r="V20" s="41" t="s">
        <v>347</v>
      </c>
    </row>
    <row r="21" spans="1:22" x14ac:dyDescent="0.25">
      <c r="A21" s="23">
        <v>20</v>
      </c>
      <c r="B21" s="32" t="s">
        <v>111</v>
      </c>
      <c r="C21" s="24" t="s">
        <v>147</v>
      </c>
      <c r="D21" s="25" t="s">
        <v>23</v>
      </c>
      <c r="E21" s="23" t="s">
        <v>25</v>
      </c>
      <c r="F21" s="23" t="s">
        <v>69</v>
      </c>
      <c r="G21" s="23" t="s">
        <v>26</v>
      </c>
      <c r="H21" s="23" t="s">
        <v>34</v>
      </c>
      <c r="I21" s="39">
        <v>251.91</v>
      </c>
      <c r="J21" s="26">
        <v>100</v>
      </c>
      <c r="K21" s="26">
        <v>0</v>
      </c>
      <c r="L21" s="23"/>
      <c r="M21" s="14">
        <f t="shared" si="0"/>
        <v>0</v>
      </c>
      <c r="N21" s="14">
        <f t="shared" si="1"/>
        <v>351.91</v>
      </c>
      <c r="O21" s="14">
        <f t="shared" si="2"/>
        <v>357.91</v>
      </c>
      <c r="P21" s="14">
        <f t="shared" si="3"/>
        <v>6</v>
      </c>
      <c r="Q21" s="14">
        <f t="shared" si="4"/>
        <v>351.91</v>
      </c>
      <c r="R21" s="14" t="s">
        <v>29</v>
      </c>
      <c r="S21" s="13" t="s">
        <v>30</v>
      </c>
      <c r="T21" s="41" t="s">
        <v>374</v>
      </c>
      <c r="U21" s="41" t="s">
        <v>353</v>
      </c>
      <c r="V21" s="41" t="s">
        <v>347</v>
      </c>
    </row>
    <row r="22" spans="1:22" x14ac:dyDescent="0.25">
      <c r="A22" s="23">
        <v>21</v>
      </c>
      <c r="B22" s="32" t="s">
        <v>148</v>
      </c>
      <c r="C22" s="24" t="s">
        <v>149</v>
      </c>
      <c r="D22" s="25" t="s">
        <v>23</v>
      </c>
      <c r="E22" s="23" t="s">
        <v>25</v>
      </c>
      <c r="F22" s="23" t="s">
        <v>69</v>
      </c>
      <c r="G22" s="23" t="s">
        <v>26</v>
      </c>
      <c r="H22" s="23" t="s">
        <v>34</v>
      </c>
      <c r="I22" s="39">
        <v>251.91</v>
      </c>
      <c r="J22" s="26">
        <v>100</v>
      </c>
      <c r="K22" s="26">
        <v>0</v>
      </c>
      <c r="L22" s="23"/>
      <c r="M22" s="14">
        <f t="shared" si="0"/>
        <v>0</v>
      </c>
      <c r="N22" s="14">
        <f t="shared" si="1"/>
        <v>351.91</v>
      </c>
      <c r="O22" s="14">
        <f t="shared" si="2"/>
        <v>357.91</v>
      </c>
      <c r="P22" s="14">
        <f t="shared" si="3"/>
        <v>6</v>
      </c>
      <c r="Q22" s="14">
        <f t="shared" si="4"/>
        <v>351.91</v>
      </c>
      <c r="R22" s="14" t="s">
        <v>29</v>
      </c>
      <c r="S22" s="13" t="s">
        <v>30</v>
      </c>
      <c r="T22" s="41" t="s">
        <v>375</v>
      </c>
      <c r="U22" s="41" t="s">
        <v>355</v>
      </c>
      <c r="V22" s="41" t="s">
        <v>347</v>
      </c>
    </row>
    <row r="23" spans="1:22" x14ac:dyDescent="0.25">
      <c r="A23" s="23">
        <v>22</v>
      </c>
      <c r="B23" s="32" t="s">
        <v>150</v>
      </c>
      <c r="C23" s="24" t="s">
        <v>151</v>
      </c>
      <c r="D23" s="25" t="s">
        <v>23</v>
      </c>
      <c r="E23" s="23" t="s">
        <v>25</v>
      </c>
      <c r="F23" s="23" t="s">
        <v>69</v>
      </c>
      <c r="G23" s="23" t="s">
        <v>26</v>
      </c>
      <c r="H23" s="23" t="s">
        <v>34</v>
      </c>
      <c r="I23" s="39">
        <v>251.91</v>
      </c>
      <c r="J23" s="26">
        <v>100</v>
      </c>
      <c r="K23" s="26">
        <v>0</v>
      </c>
      <c r="L23" s="23"/>
      <c r="M23" s="14">
        <f t="shared" si="0"/>
        <v>0</v>
      </c>
      <c r="N23" s="14">
        <f t="shared" si="1"/>
        <v>351.91</v>
      </c>
      <c r="O23" s="14">
        <f t="shared" si="2"/>
        <v>357.91</v>
      </c>
      <c r="P23" s="14">
        <f t="shared" si="3"/>
        <v>6</v>
      </c>
      <c r="Q23" s="14">
        <f t="shared" si="4"/>
        <v>351.91</v>
      </c>
      <c r="R23" s="14" t="s">
        <v>29</v>
      </c>
      <c r="S23" s="13" t="s">
        <v>30</v>
      </c>
      <c r="T23" s="41" t="s">
        <v>376</v>
      </c>
      <c r="U23" s="41" t="s">
        <v>377</v>
      </c>
      <c r="V23" s="41" t="s">
        <v>347</v>
      </c>
    </row>
    <row r="24" spans="1:22" x14ac:dyDescent="0.25">
      <c r="A24" s="23">
        <v>23</v>
      </c>
      <c r="B24" s="32" t="s">
        <v>87</v>
      </c>
      <c r="C24" s="24" t="s">
        <v>152</v>
      </c>
      <c r="D24" s="25" t="s">
        <v>23</v>
      </c>
      <c r="E24" s="23" t="s">
        <v>25</v>
      </c>
      <c r="F24" s="23" t="s">
        <v>69</v>
      </c>
      <c r="G24" s="23" t="s">
        <v>26</v>
      </c>
      <c r="H24" s="23" t="s">
        <v>34</v>
      </c>
      <c r="I24" s="39">
        <v>251.91</v>
      </c>
      <c r="J24" s="26">
        <v>100</v>
      </c>
      <c r="K24" s="26">
        <v>0</v>
      </c>
      <c r="L24" s="23"/>
      <c r="M24" s="14">
        <f t="shared" si="0"/>
        <v>0</v>
      </c>
      <c r="N24" s="14">
        <f t="shared" si="1"/>
        <v>351.91</v>
      </c>
      <c r="O24" s="14">
        <f t="shared" si="2"/>
        <v>357.91</v>
      </c>
      <c r="P24" s="14">
        <f t="shared" si="3"/>
        <v>6</v>
      </c>
      <c r="Q24" s="14">
        <f t="shared" si="4"/>
        <v>351.91</v>
      </c>
      <c r="R24" s="14" t="s">
        <v>29</v>
      </c>
      <c r="S24" s="13" t="s">
        <v>30</v>
      </c>
      <c r="T24" s="41" t="s">
        <v>378</v>
      </c>
      <c r="U24" s="41" t="s">
        <v>358</v>
      </c>
      <c r="V24" s="41" t="s">
        <v>347</v>
      </c>
    </row>
    <row r="25" spans="1:22" x14ac:dyDescent="0.25">
      <c r="A25" s="23">
        <v>24</v>
      </c>
      <c r="B25" s="32" t="s">
        <v>153</v>
      </c>
      <c r="C25" s="24" t="s">
        <v>154</v>
      </c>
      <c r="D25" s="25" t="s">
        <v>23</v>
      </c>
      <c r="E25" s="23" t="s">
        <v>25</v>
      </c>
      <c r="F25" s="23" t="s">
        <v>69</v>
      </c>
      <c r="G25" s="23" t="s">
        <v>26</v>
      </c>
      <c r="H25" s="23" t="s">
        <v>34</v>
      </c>
      <c r="I25" s="39">
        <v>251.91</v>
      </c>
      <c r="J25" s="26">
        <v>100</v>
      </c>
      <c r="K25" s="26">
        <v>0</v>
      </c>
      <c r="L25" s="23"/>
      <c r="M25" s="14">
        <f t="shared" si="0"/>
        <v>0</v>
      </c>
      <c r="N25" s="14">
        <f t="shared" si="1"/>
        <v>351.91</v>
      </c>
      <c r="O25" s="14">
        <f t="shared" si="2"/>
        <v>357.91</v>
      </c>
      <c r="P25" s="14">
        <f t="shared" si="3"/>
        <v>6</v>
      </c>
      <c r="Q25" s="14">
        <f t="shared" si="4"/>
        <v>351.91</v>
      </c>
      <c r="R25" s="14" t="s">
        <v>29</v>
      </c>
      <c r="S25" s="13" t="s">
        <v>30</v>
      </c>
      <c r="T25" s="41" t="s">
        <v>379</v>
      </c>
      <c r="U25" s="41" t="s">
        <v>380</v>
      </c>
      <c r="V25" s="41" t="s">
        <v>347</v>
      </c>
    </row>
    <row r="26" spans="1:22" x14ac:dyDescent="0.25">
      <c r="A26" s="23">
        <v>25</v>
      </c>
      <c r="B26" s="27" t="s">
        <v>155</v>
      </c>
      <c r="C26" s="24" t="s">
        <v>156</v>
      </c>
      <c r="D26" s="25" t="s">
        <v>23</v>
      </c>
      <c r="E26" s="23" t="s">
        <v>25</v>
      </c>
      <c r="F26" s="23" t="s">
        <v>69</v>
      </c>
      <c r="G26" s="23" t="s">
        <v>26</v>
      </c>
      <c r="H26" s="23" t="s">
        <v>34</v>
      </c>
      <c r="I26" s="39">
        <v>251.91</v>
      </c>
      <c r="J26" s="26">
        <v>100</v>
      </c>
      <c r="K26" s="26">
        <v>0</v>
      </c>
      <c r="L26" s="23"/>
      <c r="M26" s="14">
        <f t="shared" si="0"/>
        <v>0</v>
      </c>
      <c r="N26" s="14">
        <f t="shared" si="1"/>
        <v>351.91</v>
      </c>
      <c r="O26" s="14">
        <f t="shared" si="2"/>
        <v>357.91</v>
      </c>
      <c r="P26" s="14">
        <f t="shared" si="3"/>
        <v>6</v>
      </c>
      <c r="Q26" s="14">
        <f t="shared" si="4"/>
        <v>351.91</v>
      </c>
      <c r="R26" s="14" t="s">
        <v>29</v>
      </c>
      <c r="S26" s="13" t="s">
        <v>30</v>
      </c>
      <c r="T26" s="41" t="s">
        <v>381</v>
      </c>
      <c r="U26" s="41" t="s">
        <v>353</v>
      </c>
      <c r="V26" s="41" t="s">
        <v>347</v>
      </c>
    </row>
    <row r="27" spans="1:22" x14ac:dyDescent="0.25">
      <c r="A27" s="23">
        <v>26</v>
      </c>
      <c r="B27" s="27" t="s">
        <v>157</v>
      </c>
      <c r="C27" s="24" t="s">
        <v>158</v>
      </c>
      <c r="D27" s="25" t="s">
        <v>23</v>
      </c>
      <c r="E27" s="23" t="s">
        <v>25</v>
      </c>
      <c r="F27" s="23" t="s">
        <v>69</v>
      </c>
      <c r="G27" s="23" t="s">
        <v>26</v>
      </c>
      <c r="H27" s="23" t="s">
        <v>34</v>
      </c>
      <c r="I27" s="39">
        <v>251.91</v>
      </c>
      <c r="J27" s="26">
        <v>100</v>
      </c>
      <c r="K27" s="26">
        <v>0</v>
      </c>
      <c r="L27" s="23"/>
      <c r="M27" s="14">
        <f t="shared" si="0"/>
        <v>0</v>
      </c>
      <c r="N27" s="14">
        <f t="shared" si="1"/>
        <v>351.91</v>
      </c>
      <c r="O27" s="14">
        <f t="shared" si="2"/>
        <v>357.91</v>
      </c>
      <c r="P27" s="14">
        <f t="shared" si="3"/>
        <v>6</v>
      </c>
      <c r="Q27" s="14">
        <f t="shared" si="4"/>
        <v>351.91</v>
      </c>
      <c r="R27" s="14" t="s">
        <v>29</v>
      </c>
      <c r="S27" s="13" t="s">
        <v>30</v>
      </c>
      <c r="T27" s="41" t="s">
        <v>382</v>
      </c>
      <c r="U27" s="41" t="s">
        <v>346</v>
      </c>
      <c r="V27" s="41" t="s">
        <v>347</v>
      </c>
    </row>
    <row r="28" spans="1:22" x14ac:dyDescent="0.25">
      <c r="A28" s="23">
        <v>27</v>
      </c>
      <c r="B28" s="32" t="s">
        <v>159</v>
      </c>
      <c r="C28" s="24" t="s">
        <v>160</v>
      </c>
      <c r="D28" s="25" t="s">
        <v>23</v>
      </c>
      <c r="E28" s="23" t="s">
        <v>25</v>
      </c>
      <c r="F28" s="23" t="s">
        <v>52</v>
      </c>
      <c r="G28" s="23" t="s">
        <v>26</v>
      </c>
      <c r="H28" s="23" t="s">
        <v>41</v>
      </c>
      <c r="I28" s="26">
        <v>0</v>
      </c>
      <c r="J28" s="26">
        <v>400</v>
      </c>
      <c r="K28" s="26">
        <v>2513</v>
      </c>
      <c r="L28" s="23" t="s">
        <v>161</v>
      </c>
      <c r="M28" s="14">
        <f t="shared" si="0"/>
        <v>2663.78</v>
      </c>
      <c r="N28" s="14">
        <f t="shared" si="1"/>
        <v>3063.78</v>
      </c>
      <c r="O28" s="14">
        <f t="shared" si="2"/>
        <v>3247.61</v>
      </c>
      <c r="P28" s="14">
        <f t="shared" si="3"/>
        <v>183.83</v>
      </c>
      <c r="Q28" s="14">
        <f t="shared" si="4"/>
        <v>3063.78</v>
      </c>
      <c r="R28" s="14" t="s">
        <v>29</v>
      </c>
      <c r="S28" s="13" t="s">
        <v>30</v>
      </c>
      <c r="T28" s="41" t="s">
        <v>383</v>
      </c>
      <c r="U28" s="41" t="s">
        <v>384</v>
      </c>
      <c r="V28" s="41" t="s">
        <v>385</v>
      </c>
    </row>
    <row r="29" spans="1:22" x14ac:dyDescent="0.25">
      <c r="A29" s="23">
        <v>28</v>
      </c>
      <c r="B29" s="32" t="s">
        <v>162</v>
      </c>
      <c r="C29" s="24" t="s">
        <v>163</v>
      </c>
      <c r="D29" s="25" t="s">
        <v>23</v>
      </c>
      <c r="E29" s="23" t="s">
        <v>25</v>
      </c>
      <c r="F29" s="23" t="s">
        <v>52</v>
      </c>
      <c r="G29" s="23" t="s">
        <v>26</v>
      </c>
      <c r="H29" s="23" t="s">
        <v>41</v>
      </c>
      <c r="I29" s="26">
        <v>0</v>
      </c>
      <c r="J29" s="26">
        <v>400</v>
      </c>
      <c r="K29" s="26">
        <v>2500</v>
      </c>
      <c r="L29" s="23" t="s">
        <v>164</v>
      </c>
      <c r="M29" s="14">
        <f t="shared" si="0"/>
        <v>2650</v>
      </c>
      <c r="N29" s="14">
        <f t="shared" si="1"/>
        <v>3050</v>
      </c>
      <c r="O29" s="14">
        <f t="shared" si="2"/>
        <v>3233</v>
      </c>
      <c r="P29" s="14">
        <f t="shared" si="3"/>
        <v>183</v>
      </c>
      <c r="Q29" s="14">
        <f t="shared" si="4"/>
        <v>3050</v>
      </c>
      <c r="R29" s="14" t="s">
        <v>29</v>
      </c>
      <c r="S29" s="13" t="s">
        <v>30</v>
      </c>
      <c r="T29" s="41" t="s">
        <v>386</v>
      </c>
      <c r="U29" s="41" t="s">
        <v>387</v>
      </c>
      <c r="V29" s="41" t="s">
        <v>385</v>
      </c>
    </row>
    <row r="30" spans="1:22" x14ac:dyDescent="0.25">
      <c r="A30" s="23">
        <v>29</v>
      </c>
      <c r="B30" s="32" t="s">
        <v>165</v>
      </c>
      <c r="C30" s="24" t="s">
        <v>166</v>
      </c>
      <c r="D30" s="25" t="s">
        <v>23</v>
      </c>
      <c r="E30" s="23" t="s">
        <v>25</v>
      </c>
      <c r="F30" s="23" t="s">
        <v>52</v>
      </c>
      <c r="G30" s="23" t="s">
        <v>26</v>
      </c>
      <c r="H30" s="23" t="s">
        <v>41</v>
      </c>
      <c r="I30" s="26">
        <v>0</v>
      </c>
      <c r="J30" s="26">
        <v>400</v>
      </c>
      <c r="K30" s="26">
        <v>2500</v>
      </c>
      <c r="L30" s="23" t="s">
        <v>164</v>
      </c>
      <c r="M30" s="14">
        <f t="shared" si="0"/>
        <v>2650</v>
      </c>
      <c r="N30" s="14">
        <f t="shared" si="1"/>
        <v>3050</v>
      </c>
      <c r="O30" s="14">
        <f t="shared" si="2"/>
        <v>3233</v>
      </c>
      <c r="P30" s="14">
        <f t="shared" si="3"/>
        <v>183</v>
      </c>
      <c r="Q30" s="14">
        <f t="shared" si="4"/>
        <v>3050</v>
      </c>
      <c r="R30" s="14" t="s">
        <v>29</v>
      </c>
      <c r="S30" s="13" t="s">
        <v>30</v>
      </c>
      <c r="T30" s="41" t="s">
        <v>388</v>
      </c>
      <c r="U30" s="41" t="s">
        <v>389</v>
      </c>
      <c r="V30" s="41" t="s">
        <v>385</v>
      </c>
    </row>
    <row r="31" spans="1:22" x14ac:dyDescent="0.25">
      <c r="A31" s="23">
        <v>30</v>
      </c>
      <c r="B31" s="32" t="s">
        <v>167</v>
      </c>
      <c r="C31" s="24" t="s">
        <v>168</v>
      </c>
      <c r="D31" s="25" t="s">
        <v>23</v>
      </c>
      <c r="E31" s="23" t="s">
        <v>25</v>
      </c>
      <c r="F31" s="23" t="s">
        <v>52</v>
      </c>
      <c r="G31" s="23" t="s">
        <v>26</v>
      </c>
      <c r="H31" s="23" t="s">
        <v>41</v>
      </c>
      <c r="I31" s="26">
        <v>0</v>
      </c>
      <c r="J31" s="26">
        <v>400</v>
      </c>
      <c r="K31" s="26">
        <v>2500</v>
      </c>
      <c r="L31" s="23" t="s">
        <v>164</v>
      </c>
      <c r="M31" s="14">
        <f t="shared" si="0"/>
        <v>2650</v>
      </c>
      <c r="N31" s="14">
        <f t="shared" si="1"/>
        <v>3050</v>
      </c>
      <c r="O31" s="14">
        <f t="shared" si="2"/>
        <v>3233</v>
      </c>
      <c r="P31" s="14">
        <f t="shared" si="3"/>
        <v>183</v>
      </c>
      <c r="Q31" s="14">
        <f t="shared" si="4"/>
        <v>3050</v>
      </c>
      <c r="R31" s="14" t="s">
        <v>29</v>
      </c>
      <c r="S31" s="13" t="s">
        <v>30</v>
      </c>
      <c r="T31" s="41" t="s">
        <v>390</v>
      </c>
      <c r="U31" s="41" t="s">
        <v>391</v>
      </c>
      <c r="V31" s="41" t="s">
        <v>385</v>
      </c>
    </row>
    <row r="32" spans="1:22" x14ac:dyDescent="0.25">
      <c r="A32" s="23">
        <v>31</v>
      </c>
      <c r="B32" s="27" t="s">
        <v>169</v>
      </c>
      <c r="C32" s="24" t="s">
        <v>170</v>
      </c>
      <c r="D32" s="25" t="s">
        <v>23</v>
      </c>
      <c r="E32" s="23" t="s">
        <v>25</v>
      </c>
      <c r="F32" s="23" t="s">
        <v>69</v>
      </c>
      <c r="G32" s="23" t="s">
        <v>26</v>
      </c>
      <c r="H32" s="23" t="s">
        <v>34</v>
      </c>
      <c r="I32" s="39">
        <v>251.91</v>
      </c>
      <c r="J32" s="26">
        <v>100</v>
      </c>
      <c r="K32" s="26">
        <v>0</v>
      </c>
      <c r="L32" s="23"/>
      <c r="M32" s="14">
        <f t="shared" si="0"/>
        <v>0</v>
      </c>
      <c r="N32" s="14">
        <f t="shared" si="1"/>
        <v>351.91</v>
      </c>
      <c r="O32" s="14">
        <f t="shared" si="2"/>
        <v>357.91</v>
      </c>
      <c r="P32" s="14">
        <f t="shared" si="3"/>
        <v>6</v>
      </c>
      <c r="Q32" s="14">
        <f t="shared" si="4"/>
        <v>351.91</v>
      </c>
      <c r="R32" s="14" t="s">
        <v>29</v>
      </c>
      <c r="S32" s="13" t="s">
        <v>30</v>
      </c>
      <c r="T32" s="41" t="s">
        <v>392</v>
      </c>
      <c r="U32" s="41" t="s">
        <v>380</v>
      </c>
      <c r="V32" s="41" t="s">
        <v>347</v>
      </c>
    </row>
    <row r="33" spans="1:22" x14ac:dyDescent="0.25">
      <c r="A33" s="23">
        <v>32</v>
      </c>
      <c r="B33" s="27" t="s">
        <v>171</v>
      </c>
      <c r="C33" s="24" t="s">
        <v>172</v>
      </c>
      <c r="D33" s="25" t="s">
        <v>23</v>
      </c>
      <c r="E33" s="23" t="s">
        <v>25</v>
      </c>
      <c r="F33" s="23" t="s">
        <v>69</v>
      </c>
      <c r="G33" s="23" t="s">
        <v>26</v>
      </c>
      <c r="H33" s="23" t="s">
        <v>34</v>
      </c>
      <c r="I33" s="39">
        <v>252.43</v>
      </c>
      <c r="J33" s="26">
        <v>100</v>
      </c>
      <c r="K33" s="26">
        <v>0</v>
      </c>
      <c r="L33" s="23"/>
      <c r="M33" s="14">
        <f t="shared" si="0"/>
        <v>0</v>
      </c>
      <c r="N33" s="14">
        <f t="shared" si="1"/>
        <v>352.43</v>
      </c>
      <c r="O33" s="14">
        <f t="shared" si="2"/>
        <v>358.43</v>
      </c>
      <c r="P33" s="14">
        <f t="shared" si="3"/>
        <v>6</v>
      </c>
      <c r="Q33" s="14">
        <f t="shared" si="4"/>
        <v>352.43</v>
      </c>
      <c r="R33" s="14" t="s">
        <v>29</v>
      </c>
      <c r="S33" s="13" t="s">
        <v>30</v>
      </c>
      <c r="T33" s="41" t="s">
        <v>393</v>
      </c>
      <c r="U33" s="41" t="s">
        <v>346</v>
      </c>
      <c r="V33" s="41" t="s">
        <v>347</v>
      </c>
    </row>
    <row r="34" spans="1:22" x14ac:dyDescent="0.25">
      <c r="A34" s="23">
        <v>33</v>
      </c>
      <c r="B34" s="32" t="s">
        <v>173</v>
      </c>
      <c r="C34" s="24" t="s">
        <v>174</v>
      </c>
      <c r="D34" s="25" t="s">
        <v>23</v>
      </c>
      <c r="E34" s="23" t="s">
        <v>25</v>
      </c>
      <c r="F34" s="23" t="s">
        <v>69</v>
      </c>
      <c r="G34" s="23" t="s">
        <v>26</v>
      </c>
      <c r="H34" s="23" t="s">
        <v>34</v>
      </c>
      <c r="I34" s="39">
        <v>252.43</v>
      </c>
      <c r="J34" s="26">
        <v>100</v>
      </c>
      <c r="K34" s="26">
        <v>0</v>
      </c>
      <c r="L34" s="23"/>
      <c r="M34" s="14">
        <f t="shared" ref="M34:M65" si="5">K34*1.06</f>
        <v>0</v>
      </c>
      <c r="N34" s="14">
        <f t="shared" ref="N34:N65" si="6">I34+J34+M34</f>
        <v>352.43</v>
      </c>
      <c r="O34" s="14">
        <f t="shared" ref="O34:O65" si="7">I34+(J34+M34)*1.06</f>
        <v>358.43</v>
      </c>
      <c r="P34" s="14">
        <f t="shared" ref="P34:P65" si="8">(M34+J34)*0.06</f>
        <v>6</v>
      </c>
      <c r="Q34" s="14">
        <f t="shared" ref="Q34:Q65" si="9">O34-P34</f>
        <v>352.43</v>
      </c>
      <c r="R34" s="14" t="s">
        <v>29</v>
      </c>
      <c r="S34" s="13" t="s">
        <v>30</v>
      </c>
      <c r="T34" s="41" t="s">
        <v>394</v>
      </c>
      <c r="U34" s="41" t="s">
        <v>358</v>
      </c>
      <c r="V34" s="41" t="s">
        <v>347</v>
      </c>
    </row>
    <row r="35" spans="1:22" x14ac:dyDescent="0.25">
      <c r="A35" s="23">
        <v>34</v>
      </c>
      <c r="B35" s="27" t="s">
        <v>59</v>
      </c>
      <c r="C35" s="36" t="s">
        <v>60</v>
      </c>
      <c r="D35" s="25" t="s">
        <v>23</v>
      </c>
      <c r="E35" s="23" t="s">
        <v>25</v>
      </c>
      <c r="F35" s="23" t="s">
        <v>43</v>
      </c>
      <c r="G35" s="23" t="s">
        <v>26</v>
      </c>
      <c r="H35" s="23" t="s">
        <v>27</v>
      </c>
      <c r="I35" s="26">
        <v>0</v>
      </c>
      <c r="J35" s="26">
        <v>0</v>
      </c>
      <c r="K35" s="26">
        <v>13</v>
      </c>
      <c r="L35" s="23" t="s">
        <v>35</v>
      </c>
      <c r="M35" s="14">
        <f t="shared" si="5"/>
        <v>13.78</v>
      </c>
      <c r="N35" s="14">
        <f t="shared" si="6"/>
        <v>13.78</v>
      </c>
      <c r="O35" s="14">
        <f t="shared" si="7"/>
        <v>14.61</v>
      </c>
      <c r="P35" s="14">
        <f t="shared" si="8"/>
        <v>0.83</v>
      </c>
      <c r="Q35" s="14">
        <f t="shared" si="9"/>
        <v>13.78</v>
      </c>
      <c r="R35" s="14" t="s">
        <v>29</v>
      </c>
      <c r="S35" s="13" t="s">
        <v>30</v>
      </c>
      <c r="T35" s="41" t="s">
        <v>395</v>
      </c>
      <c r="U35" s="41" t="s">
        <v>387</v>
      </c>
      <c r="V35" s="41" t="s">
        <v>341</v>
      </c>
    </row>
    <row r="36" spans="1:22" x14ac:dyDescent="0.25">
      <c r="A36" s="23">
        <v>35</v>
      </c>
      <c r="B36" s="27" t="s">
        <v>49</v>
      </c>
      <c r="C36" s="24" t="s">
        <v>50</v>
      </c>
      <c r="D36" s="25" t="s">
        <v>23</v>
      </c>
      <c r="E36" s="23" t="s">
        <v>25</v>
      </c>
      <c r="F36" s="23" t="s">
        <v>43</v>
      </c>
      <c r="G36" s="23" t="s">
        <v>26</v>
      </c>
      <c r="H36" s="23" t="s">
        <v>27</v>
      </c>
      <c r="I36" s="26">
        <v>0</v>
      </c>
      <c r="J36" s="26">
        <v>0</v>
      </c>
      <c r="K36" s="26">
        <v>13</v>
      </c>
      <c r="L36" s="23" t="s">
        <v>35</v>
      </c>
      <c r="M36" s="14">
        <f t="shared" si="5"/>
        <v>13.78</v>
      </c>
      <c r="N36" s="14">
        <f t="shared" si="6"/>
        <v>13.78</v>
      </c>
      <c r="O36" s="14">
        <f t="shared" si="7"/>
        <v>14.61</v>
      </c>
      <c r="P36" s="14">
        <f t="shared" si="8"/>
        <v>0.83</v>
      </c>
      <c r="Q36" s="14">
        <f t="shared" si="9"/>
        <v>13.78</v>
      </c>
      <c r="R36" s="14" t="s">
        <v>29</v>
      </c>
      <c r="S36" s="13" t="s">
        <v>30</v>
      </c>
      <c r="T36" s="41" t="s">
        <v>396</v>
      </c>
      <c r="U36" s="41" t="s">
        <v>387</v>
      </c>
      <c r="V36" s="41" t="s">
        <v>341</v>
      </c>
    </row>
    <row r="37" spans="1:22" x14ac:dyDescent="0.25">
      <c r="A37" s="23">
        <v>36</v>
      </c>
      <c r="B37" s="27" t="s">
        <v>44</v>
      </c>
      <c r="C37" s="24" t="s">
        <v>51</v>
      </c>
      <c r="D37" s="25" t="s">
        <v>23</v>
      </c>
      <c r="E37" s="23" t="s">
        <v>25</v>
      </c>
      <c r="F37" s="23" t="s">
        <v>43</v>
      </c>
      <c r="G37" s="23" t="s">
        <v>26</v>
      </c>
      <c r="H37" s="23" t="s">
        <v>27</v>
      </c>
      <c r="I37" s="26">
        <v>0</v>
      </c>
      <c r="J37" s="26">
        <v>0</v>
      </c>
      <c r="K37" s="26">
        <v>13</v>
      </c>
      <c r="L37" s="23" t="s">
        <v>35</v>
      </c>
      <c r="M37" s="14">
        <f t="shared" si="5"/>
        <v>13.78</v>
      </c>
      <c r="N37" s="14">
        <f t="shared" si="6"/>
        <v>13.78</v>
      </c>
      <c r="O37" s="14">
        <f t="shared" si="7"/>
        <v>14.61</v>
      </c>
      <c r="P37" s="14">
        <f t="shared" si="8"/>
        <v>0.83</v>
      </c>
      <c r="Q37" s="14">
        <f t="shared" si="9"/>
        <v>13.78</v>
      </c>
      <c r="R37" s="14" t="s">
        <v>29</v>
      </c>
      <c r="S37" s="13" t="s">
        <v>30</v>
      </c>
      <c r="T37" s="41">
        <v>8632050</v>
      </c>
      <c r="U37" s="41" t="s">
        <v>389</v>
      </c>
      <c r="V37" s="41" t="s">
        <v>341</v>
      </c>
    </row>
    <row r="38" spans="1:22" x14ac:dyDescent="0.25">
      <c r="A38" s="23">
        <v>37</v>
      </c>
      <c r="B38" s="27" t="s">
        <v>89</v>
      </c>
      <c r="C38" s="24" t="s">
        <v>90</v>
      </c>
      <c r="D38" s="25" t="s">
        <v>23</v>
      </c>
      <c r="E38" s="23" t="s">
        <v>25</v>
      </c>
      <c r="F38" s="23" t="s">
        <v>99</v>
      </c>
      <c r="G38" s="23" t="s">
        <v>26</v>
      </c>
      <c r="H38" s="23" t="s">
        <v>27</v>
      </c>
      <c r="I38" s="26">
        <v>0</v>
      </c>
      <c r="J38" s="26">
        <v>100</v>
      </c>
      <c r="K38" s="26">
        <v>0</v>
      </c>
      <c r="L38" s="23"/>
      <c r="M38" s="14">
        <f t="shared" si="5"/>
        <v>0</v>
      </c>
      <c r="N38" s="14">
        <f t="shared" si="6"/>
        <v>100</v>
      </c>
      <c r="O38" s="14">
        <f t="shared" si="7"/>
        <v>106</v>
      </c>
      <c r="P38" s="14">
        <f t="shared" si="8"/>
        <v>6</v>
      </c>
      <c r="Q38" s="14">
        <f t="shared" si="9"/>
        <v>100</v>
      </c>
      <c r="R38" s="14" t="s">
        <v>29</v>
      </c>
      <c r="S38" s="13" t="s">
        <v>30</v>
      </c>
      <c r="T38" s="41" t="s">
        <v>397</v>
      </c>
      <c r="U38" s="41" t="s">
        <v>398</v>
      </c>
      <c r="V38" s="41" t="s">
        <v>399</v>
      </c>
    </row>
    <row r="39" spans="1:22" x14ac:dyDescent="0.25">
      <c r="A39" s="23">
        <v>38</v>
      </c>
      <c r="B39" s="27" t="s">
        <v>103</v>
      </c>
      <c r="C39" s="24" t="s">
        <v>104</v>
      </c>
      <c r="D39" s="25" t="s">
        <v>23</v>
      </c>
      <c r="E39" s="23" t="s">
        <v>25</v>
      </c>
      <c r="F39" s="23" t="s">
        <v>99</v>
      </c>
      <c r="G39" s="23" t="s">
        <v>26</v>
      </c>
      <c r="H39" s="23" t="s">
        <v>27</v>
      </c>
      <c r="I39" s="26">
        <v>0</v>
      </c>
      <c r="J39" s="26">
        <v>100</v>
      </c>
      <c r="K39" s="26">
        <v>0</v>
      </c>
      <c r="L39" s="23"/>
      <c r="M39" s="14">
        <f t="shared" si="5"/>
        <v>0</v>
      </c>
      <c r="N39" s="14">
        <f t="shared" si="6"/>
        <v>100</v>
      </c>
      <c r="O39" s="14">
        <f t="shared" si="7"/>
        <v>106</v>
      </c>
      <c r="P39" s="14">
        <f t="shared" si="8"/>
        <v>6</v>
      </c>
      <c r="Q39" s="14">
        <f t="shared" si="9"/>
        <v>100</v>
      </c>
      <c r="R39" s="14" t="s">
        <v>29</v>
      </c>
      <c r="S39" s="13" t="s">
        <v>30</v>
      </c>
      <c r="T39" s="41" t="s">
        <v>400</v>
      </c>
      <c r="U39" s="41" t="s">
        <v>358</v>
      </c>
      <c r="V39" s="41" t="s">
        <v>399</v>
      </c>
    </row>
    <row r="40" spans="1:22" x14ac:dyDescent="0.25">
      <c r="A40" s="23">
        <v>39</v>
      </c>
      <c r="B40" s="27" t="s">
        <v>175</v>
      </c>
      <c r="C40" s="24" t="s">
        <v>88</v>
      </c>
      <c r="D40" s="25" t="s">
        <v>23</v>
      </c>
      <c r="E40" s="23" t="s">
        <v>25</v>
      </c>
      <c r="F40" s="23" t="s">
        <v>99</v>
      </c>
      <c r="G40" s="23" t="s">
        <v>26</v>
      </c>
      <c r="H40" s="23" t="s">
        <v>27</v>
      </c>
      <c r="I40" s="26">
        <v>0</v>
      </c>
      <c r="J40" s="26">
        <v>100</v>
      </c>
      <c r="K40" s="26">
        <v>0</v>
      </c>
      <c r="L40" s="23"/>
      <c r="M40" s="14">
        <f t="shared" si="5"/>
        <v>0</v>
      </c>
      <c r="N40" s="14">
        <f t="shared" si="6"/>
        <v>100</v>
      </c>
      <c r="O40" s="14">
        <f t="shared" si="7"/>
        <v>106</v>
      </c>
      <c r="P40" s="14">
        <f t="shared" si="8"/>
        <v>6</v>
      </c>
      <c r="Q40" s="14">
        <f t="shared" si="9"/>
        <v>100</v>
      </c>
      <c r="R40" s="14" t="s">
        <v>29</v>
      </c>
      <c r="S40" s="13" t="s">
        <v>30</v>
      </c>
      <c r="T40" s="41" t="s">
        <v>401</v>
      </c>
      <c r="U40" s="41" t="s">
        <v>391</v>
      </c>
      <c r="V40" s="41" t="s">
        <v>399</v>
      </c>
    </row>
    <row r="41" spans="1:22" x14ac:dyDescent="0.25">
      <c r="A41" s="23">
        <v>40</v>
      </c>
      <c r="B41" s="27" t="s">
        <v>108</v>
      </c>
      <c r="C41" s="24" t="s">
        <v>176</v>
      </c>
      <c r="D41" s="25" t="s">
        <v>23</v>
      </c>
      <c r="E41" s="23" t="s">
        <v>25</v>
      </c>
      <c r="F41" s="23" t="s">
        <v>69</v>
      </c>
      <c r="G41" s="23" t="s">
        <v>26</v>
      </c>
      <c r="H41" s="23" t="s">
        <v>34</v>
      </c>
      <c r="I41" s="39">
        <v>252.43</v>
      </c>
      <c r="J41" s="26">
        <v>100</v>
      </c>
      <c r="K41" s="26">
        <v>0</v>
      </c>
      <c r="L41" s="23"/>
      <c r="M41" s="14">
        <f t="shared" si="5"/>
        <v>0</v>
      </c>
      <c r="N41" s="14">
        <f t="shared" si="6"/>
        <v>352.43</v>
      </c>
      <c r="O41" s="14">
        <f t="shared" si="7"/>
        <v>358.43</v>
      </c>
      <c r="P41" s="14">
        <f t="shared" si="8"/>
        <v>6</v>
      </c>
      <c r="Q41" s="14">
        <f t="shared" si="9"/>
        <v>352.43</v>
      </c>
      <c r="R41" s="14" t="s">
        <v>29</v>
      </c>
      <c r="S41" s="13" t="s">
        <v>30</v>
      </c>
      <c r="T41" s="41" t="s">
        <v>402</v>
      </c>
      <c r="U41" s="41" t="s">
        <v>353</v>
      </c>
      <c r="V41" s="41" t="s">
        <v>347</v>
      </c>
    </row>
    <row r="42" spans="1:22" x14ac:dyDescent="0.25">
      <c r="A42" s="23">
        <v>41</v>
      </c>
      <c r="B42" s="27" t="s">
        <v>177</v>
      </c>
      <c r="C42" s="33" t="s">
        <v>178</v>
      </c>
      <c r="D42" s="25" t="s">
        <v>23</v>
      </c>
      <c r="E42" s="23" t="s">
        <v>25</v>
      </c>
      <c r="F42" s="23" t="s">
        <v>69</v>
      </c>
      <c r="G42" s="23" t="s">
        <v>26</v>
      </c>
      <c r="H42" s="23" t="s">
        <v>34</v>
      </c>
      <c r="I42" s="39">
        <v>252.43</v>
      </c>
      <c r="J42" s="26">
        <v>100</v>
      </c>
      <c r="K42" s="26">
        <v>0</v>
      </c>
      <c r="L42" s="23"/>
      <c r="M42" s="14">
        <f t="shared" si="5"/>
        <v>0</v>
      </c>
      <c r="N42" s="14">
        <f t="shared" si="6"/>
        <v>352.43</v>
      </c>
      <c r="O42" s="14">
        <f t="shared" si="7"/>
        <v>358.43</v>
      </c>
      <c r="P42" s="14">
        <f t="shared" si="8"/>
        <v>6</v>
      </c>
      <c r="Q42" s="14">
        <f t="shared" si="9"/>
        <v>352.43</v>
      </c>
      <c r="R42" s="14" t="s">
        <v>29</v>
      </c>
      <c r="S42" s="13" t="s">
        <v>30</v>
      </c>
      <c r="T42" s="41" t="s">
        <v>403</v>
      </c>
      <c r="U42" s="41" t="s">
        <v>380</v>
      </c>
      <c r="V42" s="41" t="s">
        <v>347</v>
      </c>
    </row>
    <row r="43" spans="1:22" x14ac:dyDescent="0.25">
      <c r="A43" s="23">
        <v>42</v>
      </c>
      <c r="B43" s="27" t="s">
        <v>179</v>
      </c>
      <c r="C43" s="24" t="s">
        <v>180</v>
      </c>
      <c r="D43" s="25" t="s">
        <v>23</v>
      </c>
      <c r="E43" s="23" t="s">
        <v>25</v>
      </c>
      <c r="F43" s="23" t="s">
        <v>69</v>
      </c>
      <c r="G43" s="23" t="s">
        <v>26</v>
      </c>
      <c r="H43" s="23" t="s">
        <v>34</v>
      </c>
      <c r="I43" s="39">
        <v>252.43</v>
      </c>
      <c r="J43" s="26">
        <v>100</v>
      </c>
      <c r="K43" s="26">
        <v>0</v>
      </c>
      <c r="L43" s="23"/>
      <c r="M43" s="14">
        <f t="shared" si="5"/>
        <v>0</v>
      </c>
      <c r="N43" s="14">
        <f t="shared" si="6"/>
        <v>352.43</v>
      </c>
      <c r="O43" s="14">
        <f t="shared" si="7"/>
        <v>358.43</v>
      </c>
      <c r="P43" s="14">
        <f t="shared" si="8"/>
        <v>6</v>
      </c>
      <c r="Q43" s="14">
        <f t="shared" si="9"/>
        <v>352.43</v>
      </c>
      <c r="R43" s="14" t="s">
        <v>29</v>
      </c>
      <c r="S43" s="13" t="s">
        <v>30</v>
      </c>
      <c r="T43" s="41" t="s">
        <v>404</v>
      </c>
      <c r="U43" s="41" t="s">
        <v>405</v>
      </c>
      <c r="V43" s="41" t="s">
        <v>347</v>
      </c>
    </row>
    <row r="44" spans="1:22" x14ac:dyDescent="0.25">
      <c r="A44" s="23">
        <v>43</v>
      </c>
      <c r="B44" s="27" t="s">
        <v>107</v>
      </c>
      <c r="C44" s="24" t="s">
        <v>181</v>
      </c>
      <c r="D44" s="25" t="s">
        <v>23</v>
      </c>
      <c r="E44" s="23" t="s">
        <v>25</v>
      </c>
      <c r="F44" s="23" t="s">
        <v>69</v>
      </c>
      <c r="G44" s="23" t="s">
        <v>26</v>
      </c>
      <c r="H44" s="23" t="s">
        <v>34</v>
      </c>
      <c r="I44" s="39">
        <v>252.43</v>
      </c>
      <c r="J44" s="26">
        <v>100</v>
      </c>
      <c r="K44" s="26">
        <v>0</v>
      </c>
      <c r="L44" s="23"/>
      <c r="M44" s="14">
        <f t="shared" si="5"/>
        <v>0</v>
      </c>
      <c r="N44" s="14">
        <f t="shared" si="6"/>
        <v>352.43</v>
      </c>
      <c r="O44" s="14">
        <f t="shared" si="7"/>
        <v>358.43</v>
      </c>
      <c r="P44" s="14">
        <f t="shared" si="8"/>
        <v>6</v>
      </c>
      <c r="Q44" s="14">
        <f t="shared" si="9"/>
        <v>352.43</v>
      </c>
      <c r="R44" s="14" t="s">
        <v>29</v>
      </c>
      <c r="S44" s="13" t="s">
        <v>30</v>
      </c>
      <c r="T44" s="41" t="s">
        <v>406</v>
      </c>
      <c r="U44" s="41" t="s">
        <v>353</v>
      </c>
      <c r="V44" s="41" t="s">
        <v>347</v>
      </c>
    </row>
    <row r="45" spans="1:22" x14ac:dyDescent="0.25">
      <c r="A45" s="23">
        <v>44</v>
      </c>
      <c r="B45" s="27" t="s">
        <v>112</v>
      </c>
      <c r="C45" s="24" t="s">
        <v>182</v>
      </c>
      <c r="D45" s="25" t="s">
        <v>23</v>
      </c>
      <c r="E45" s="23" t="s">
        <v>25</v>
      </c>
      <c r="F45" s="23" t="s">
        <v>69</v>
      </c>
      <c r="G45" s="23" t="s">
        <v>26</v>
      </c>
      <c r="H45" s="23" t="s">
        <v>41</v>
      </c>
      <c r="I45" s="39">
        <v>252.43</v>
      </c>
      <c r="J45" s="26">
        <v>100</v>
      </c>
      <c r="K45" s="26">
        <v>0</v>
      </c>
      <c r="L45" s="23"/>
      <c r="M45" s="14">
        <f t="shared" si="5"/>
        <v>0</v>
      </c>
      <c r="N45" s="14">
        <f t="shared" si="6"/>
        <v>352.43</v>
      </c>
      <c r="O45" s="14">
        <f t="shared" si="7"/>
        <v>358.43</v>
      </c>
      <c r="P45" s="14">
        <f t="shared" si="8"/>
        <v>6</v>
      </c>
      <c r="Q45" s="14">
        <f t="shared" si="9"/>
        <v>352.43</v>
      </c>
      <c r="R45" s="14" t="s">
        <v>29</v>
      </c>
      <c r="S45" s="13" t="s">
        <v>30</v>
      </c>
      <c r="T45" s="41" t="s">
        <v>407</v>
      </c>
      <c r="U45" s="41" t="s">
        <v>405</v>
      </c>
      <c r="V45" s="41" t="s">
        <v>347</v>
      </c>
    </row>
    <row r="46" spans="1:22" x14ac:dyDescent="0.25">
      <c r="A46" s="23">
        <v>45</v>
      </c>
      <c r="B46" s="34" t="s">
        <v>183</v>
      </c>
      <c r="C46" s="24" t="s">
        <v>184</v>
      </c>
      <c r="D46" s="25" t="s">
        <v>23</v>
      </c>
      <c r="E46" s="23" t="s">
        <v>25</v>
      </c>
      <c r="F46" s="23" t="s">
        <v>69</v>
      </c>
      <c r="G46" s="23" t="s">
        <v>26</v>
      </c>
      <c r="H46" s="23" t="s">
        <v>41</v>
      </c>
      <c r="I46" s="23">
        <v>252.63</v>
      </c>
      <c r="J46" s="26">
        <v>100</v>
      </c>
      <c r="K46" s="26">
        <v>0</v>
      </c>
      <c r="L46" s="23"/>
      <c r="M46" s="14">
        <f t="shared" si="5"/>
        <v>0</v>
      </c>
      <c r="N46" s="14">
        <f t="shared" si="6"/>
        <v>352.63</v>
      </c>
      <c r="O46" s="14">
        <f t="shared" si="7"/>
        <v>358.63</v>
      </c>
      <c r="P46" s="14">
        <f t="shared" si="8"/>
        <v>6</v>
      </c>
      <c r="Q46" s="14">
        <f t="shared" si="9"/>
        <v>352.63</v>
      </c>
      <c r="R46" s="14" t="s">
        <v>29</v>
      </c>
      <c r="S46" s="13" t="s">
        <v>30</v>
      </c>
      <c r="T46" s="41" t="s">
        <v>408</v>
      </c>
      <c r="U46" s="41" t="s">
        <v>358</v>
      </c>
      <c r="V46" s="41" t="s">
        <v>347</v>
      </c>
    </row>
    <row r="47" spans="1:22" x14ac:dyDescent="0.25">
      <c r="A47" s="23">
        <v>46</v>
      </c>
      <c r="B47" s="40" t="s">
        <v>185</v>
      </c>
      <c r="C47" s="33" t="s">
        <v>186</v>
      </c>
      <c r="D47" s="25" t="s">
        <v>23</v>
      </c>
      <c r="E47" s="23" t="s">
        <v>25</v>
      </c>
      <c r="F47" s="23" t="s">
        <v>69</v>
      </c>
      <c r="G47" s="23" t="s">
        <v>26</v>
      </c>
      <c r="H47" s="23" t="s">
        <v>34</v>
      </c>
      <c r="I47" s="23">
        <v>252.63</v>
      </c>
      <c r="J47" s="26">
        <v>100</v>
      </c>
      <c r="K47" s="26">
        <v>0</v>
      </c>
      <c r="L47" s="23"/>
      <c r="M47" s="14">
        <f t="shared" si="5"/>
        <v>0</v>
      </c>
      <c r="N47" s="14">
        <f t="shared" si="6"/>
        <v>352.63</v>
      </c>
      <c r="O47" s="14">
        <f t="shared" si="7"/>
        <v>358.63</v>
      </c>
      <c r="P47" s="14">
        <f t="shared" si="8"/>
        <v>6</v>
      </c>
      <c r="Q47" s="14">
        <f t="shared" si="9"/>
        <v>352.63</v>
      </c>
      <c r="R47" s="14" t="s">
        <v>29</v>
      </c>
      <c r="S47" s="13" t="s">
        <v>30</v>
      </c>
      <c r="T47" s="41" t="s">
        <v>409</v>
      </c>
      <c r="U47" s="41" t="s">
        <v>380</v>
      </c>
      <c r="V47" s="41" t="s">
        <v>347</v>
      </c>
    </row>
    <row r="48" spans="1:22" x14ac:dyDescent="0.25">
      <c r="A48" s="23">
        <v>47</v>
      </c>
      <c r="B48" s="32" t="s">
        <v>187</v>
      </c>
      <c r="C48" s="33" t="s">
        <v>188</v>
      </c>
      <c r="D48" s="25" t="s">
        <v>23</v>
      </c>
      <c r="E48" s="23" t="s">
        <v>25</v>
      </c>
      <c r="F48" s="23" t="s">
        <v>69</v>
      </c>
      <c r="G48" s="23" t="s">
        <v>26</v>
      </c>
      <c r="H48" s="23" t="s">
        <v>34</v>
      </c>
      <c r="I48" s="23">
        <v>252.63</v>
      </c>
      <c r="J48" s="26">
        <v>100</v>
      </c>
      <c r="K48" s="26">
        <v>0</v>
      </c>
      <c r="L48" s="23"/>
      <c r="M48" s="14">
        <f t="shared" si="5"/>
        <v>0</v>
      </c>
      <c r="N48" s="14">
        <f t="shared" si="6"/>
        <v>352.63</v>
      </c>
      <c r="O48" s="14">
        <f t="shared" si="7"/>
        <v>358.63</v>
      </c>
      <c r="P48" s="14">
        <f t="shared" si="8"/>
        <v>6</v>
      </c>
      <c r="Q48" s="14">
        <f t="shared" si="9"/>
        <v>352.63</v>
      </c>
      <c r="R48" s="14" t="s">
        <v>29</v>
      </c>
      <c r="S48" s="13" t="s">
        <v>30</v>
      </c>
      <c r="T48" s="41" t="s">
        <v>410</v>
      </c>
      <c r="U48" s="41" t="s">
        <v>346</v>
      </c>
      <c r="V48" s="41" t="s">
        <v>347</v>
      </c>
    </row>
    <row r="49" spans="1:22" x14ac:dyDescent="0.25">
      <c r="A49" s="23">
        <v>48</v>
      </c>
      <c r="B49" s="32" t="s">
        <v>189</v>
      </c>
      <c r="C49" s="33" t="s">
        <v>190</v>
      </c>
      <c r="D49" s="25" t="s">
        <v>23</v>
      </c>
      <c r="E49" s="23" t="s">
        <v>25</v>
      </c>
      <c r="F49" s="23" t="s">
        <v>69</v>
      </c>
      <c r="G49" s="23" t="s">
        <v>26</v>
      </c>
      <c r="H49" s="23" t="s">
        <v>34</v>
      </c>
      <c r="I49" s="23">
        <v>252.63</v>
      </c>
      <c r="J49" s="26">
        <v>100</v>
      </c>
      <c r="K49" s="26">
        <v>0</v>
      </c>
      <c r="L49" s="23"/>
      <c r="M49" s="14">
        <f t="shared" si="5"/>
        <v>0</v>
      </c>
      <c r="N49" s="14">
        <f t="shared" si="6"/>
        <v>352.63</v>
      </c>
      <c r="O49" s="14">
        <f t="shared" si="7"/>
        <v>358.63</v>
      </c>
      <c r="P49" s="14">
        <f t="shared" si="8"/>
        <v>6</v>
      </c>
      <c r="Q49" s="14">
        <f t="shared" si="9"/>
        <v>352.63</v>
      </c>
      <c r="R49" s="14" t="s">
        <v>29</v>
      </c>
      <c r="S49" s="13" t="s">
        <v>30</v>
      </c>
      <c r="T49" s="41" t="s">
        <v>411</v>
      </c>
      <c r="U49" s="41" t="s">
        <v>355</v>
      </c>
      <c r="V49" s="41" t="s">
        <v>347</v>
      </c>
    </row>
    <row r="50" spans="1:22" x14ac:dyDescent="0.25">
      <c r="A50" s="23">
        <v>49</v>
      </c>
      <c r="B50" s="32" t="s">
        <v>66</v>
      </c>
      <c r="C50" s="33" t="s">
        <v>191</v>
      </c>
      <c r="D50" s="25" t="s">
        <v>23</v>
      </c>
      <c r="E50" s="23" t="s">
        <v>25</v>
      </c>
      <c r="F50" s="23" t="s">
        <v>69</v>
      </c>
      <c r="G50" s="23" t="s">
        <v>26</v>
      </c>
      <c r="H50" s="23" t="s">
        <v>34</v>
      </c>
      <c r="I50" s="23">
        <v>252.63</v>
      </c>
      <c r="J50" s="26">
        <v>100</v>
      </c>
      <c r="K50" s="26">
        <v>0</v>
      </c>
      <c r="L50" s="23"/>
      <c r="M50" s="14">
        <f t="shared" si="5"/>
        <v>0</v>
      </c>
      <c r="N50" s="14">
        <f t="shared" si="6"/>
        <v>352.63</v>
      </c>
      <c r="O50" s="14">
        <f t="shared" si="7"/>
        <v>358.63</v>
      </c>
      <c r="P50" s="14">
        <f t="shared" si="8"/>
        <v>6</v>
      </c>
      <c r="Q50" s="14">
        <f t="shared" si="9"/>
        <v>352.63</v>
      </c>
      <c r="R50" s="14" t="s">
        <v>29</v>
      </c>
      <c r="S50" s="13" t="s">
        <v>30</v>
      </c>
      <c r="T50" s="41" t="s">
        <v>412</v>
      </c>
      <c r="U50" s="41" t="s">
        <v>355</v>
      </c>
      <c r="V50" s="41" t="s">
        <v>347</v>
      </c>
    </row>
    <row r="51" spans="1:22" x14ac:dyDescent="0.25">
      <c r="A51" s="23">
        <v>50</v>
      </c>
      <c r="B51" s="27" t="s">
        <v>192</v>
      </c>
      <c r="C51" s="24" t="s">
        <v>193</v>
      </c>
      <c r="D51" s="25" t="s">
        <v>23</v>
      </c>
      <c r="E51" s="23" t="s">
        <v>25</v>
      </c>
      <c r="F51" s="23" t="s">
        <v>69</v>
      </c>
      <c r="G51" s="23" t="s">
        <v>26</v>
      </c>
      <c r="H51" s="23" t="s">
        <v>34</v>
      </c>
      <c r="I51" s="23">
        <v>252.63</v>
      </c>
      <c r="J51" s="26">
        <v>100</v>
      </c>
      <c r="K51" s="26">
        <v>0</v>
      </c>
      <c r="L51" s="23"/>
      <c r="M51" s="14">
        <f t="shared" si="5"/>
        <v>0</v>
      </c>
      <c r="N51" s="14">
        <f t="shared" si="6"/>
        <v>352.63</v>
      </c>
      <c r="O51" s="14">
        <f t="shared" si="7"/>
        <v>358.63</v>
      </c>
      <c r="P51" s="14">
        <f t="shared" si="8"/>
        <v>6</v>
      </c>
      <c r="Q51" s="14">
        <f t="shared" si="9"/>
        <v>352.63</v>
      </c>
      <c r="R51" s="14" t="s">
        <v>29</v>
      </c>
      <c r="S51" s="13" t="s">
        <v>30</v>
      </c>
      <c r="T51" s="41" t="s">
        <v>413</v>
      </c>
      <c r="U51" s="41" t="s">
        <v>346</v>
      </c>
      <c r="V51" s="41" t="s">
        <v>347</v>
      </c>
    </row>
    <row r="52" spans="1:22" x14ac:dyDescent="0.25">
      <c r="A52" s="23">
        <v>51</v>
      </c>
      <c r="B52" s="32" t="s">
        <v>194</v>
      </c>
      <c r="C52" s="24" t="s">
        <v>195</v>
      </c>
      <c r="D52" s="25" t="s">
        <v>23</v>
      </c>
      <c r="E52" s="23" t="s">
        <v>25</v>
      </c>
      <c r="F52" s="23" t="s">
        <v>69</v>
      </c>
      <c r="G52" s="23" t="s">
        <v>26</v>
      </c>
      <c r="H52" s="23" t="s">
        <v>34</v>
      </c>
      <c r="I52" s="23">
        <v>252.63</v>
      </c>
      <c r="J52" s="26">
        <v>100</v>
      </c>
      <c r="K52" s="26">
        <v>0</v>
      </c>
      <c r="L52" s="23"/>
      <c r="M52" s="14">
        <f t="shared" si="5"/>
        <v>0</v>
      </c>
      <c r="N52" s="14">
        <f t="shared" si="6"/>
        <v>352.63</v>
      </c>
      <c r="O52" s="14">
        <f t="shared" si="7"/>
        <v>358.63</v>
      </c>
      <c r="P52" s="14">
        <f t="shared" si="8"/>
        <v>6</v>
      </c>
      <c r="Q52" s="14">
        <f t="shared" si="9"/>
        <v>352.63</v>
      </c>
      <c r="R52" s="14" t="s">
        <v>29</v>
      </c>
      <c r="S52" s="13" t="s">
        <v>30</v>
      </c>
      <c r="T52" s="41" t="s">
        <v>414</v>
      </c>
      <c r="U52" s="41" t="s">
        <v>349</v>
      </c>
      <c r="V52" s="41" t="s">
        <v>347</v>
      </c>
    </row>
    <row r="53" spans="1:22" x14ac:dyDescent="0.25">
      <c r="A53" s="23">
        <v>52</v>
      </c>
      <c r="B53" s="27" t="s">
        <v>196</v>
      </c>
      <c r="C53" s="24" t="s">
        <v>197</v>
      </c>
      <c r="D53" s="25" t="s">
        <v>23</v>
      </c>
      <c r="E53" s="23" t="s">
        <v>25</v>
      </c>
      <c r="F53" s="23" t="s">
        <v>69</v>
      </c>
      <c r="G53" s="23" t="s">
        <v>26</v>
      </c>
      <c r="H53" s="23" t="s">
        <v>34</v>
      </c>
      <c r="I53" s="23">
        <v>252.63</v>
      </c>
      <c r="J53" s="26">
        <v>100</v>
      </c>
      <c r="K53" s="26">
        <v>0</v>
      </c>
      <c r="L53" s="23"/>
      <c r="M53" s="14">
        <f t="shared" si="5"/>
        <v>0</v>
      </c>
      <c r="N53" s="14">
        <f t="shared" si="6"/>
        <v>352.63</v>
      </c>
      <c r="O53" s="14">
        <f t="shared" si="7"/>
        <v>358.63</v>
      </c>
      <c r="P53" s="14">
        <f t="shared" si="8"/>
        <v>6</v>
      </c>
      <c r="Q53" s="14">
        <f t="shared" si="9"/>
        <v>352.63</v>
      </c>
      <c r="R53" s="14" t="s">
        <v>29</v>
      </c>
      <c r="S53" s="13" t="s">
        <v>30</v>
      </c>
      <c r="T53" s="41" t="s">
        <v>415</v>
      </c>
      <c r="U53" s="41" t="s">
        <v>353</v>
      </c>
      <c r="V53" s="41" t="s">
        <v>347</v>
      </c>
    </row>
    <row r="54" spans="1:22" x14ac:dyDescent="0.25">
      <c r="A54" s="23">
        <v>53</v>
      </c>
      <c r="B54" s="32" t="s">
        <v>198</v>
      </c>
      <c r="C54" s="33" t="s">
        <v>199</v>
      </c>
      <c r="D54" s="25" t="s">
        <v>23</v>
      </c>
      <c r="E54" s="23" t="s">
        <v>25</v>
      </c>
      <c r="F54" s="23" t="s">
        <v>69</v>
      </c>
      <c r="G54" s="23" t="s">
        <v>26</v>
      </c>
      <c r="H54" s="23" t="s">
        <v>34</v>
      </c>
      <c r="I54" s="23">
        <v>252.63</v>
      </c>
      <c r="J54" s="26">
        <v>100</v>
      </c>
      <c r="K54" s="26">
        <v>0</v>
      </c>
      <c r="L54" s="23"/>
      <c r="M54" s="14">
        <f t="shared" si="5"/>
        <v>0</v>
      </c>
      <c r="N54" s="14">
        <f t="shared" si="6"/>
        <v>352.63</v>
      </c>
      <c r="O54" s="14">
        <f t="shared" si="7"/>
        <v>358.63</v>
      </c>
      <c r="P54" s="14">
        <f t="shared" si="8"/>
        <v>6</v>
      </c>
      <c r="Q54" s="14">
        <f t="shared" si="9"/>
        <v>352.63</v>
      </c>
      <c r="R54" s="14" t="s">
        <v>29</v>
      </c>
      <c r="S54" s="13" t="s">
        <v>30</v>
      </c>
      <c r="T54" s="41" t="s">
        <v>416</v>
      </c>
      <c r="U54" s="41" t="s">
        <v>358</v>
      </c>
      <c r="V54" s="41" t="s">
        <v>347</v>
      </c>
    </row>
    <row r="55" spans="1:22" x14ac:dyDescent="0.25">
      <c r="A55" s="23">
        <v>54</v>
      </c>
      <c r="B55" s="34" t="s">
        <v>200</v>
      </c>
      <c r="C55" s="24" t="s">
        <v>201</v>
      </c>
      <c r="D55" s="25" t="s">
        <v>23</v>
      </c>
      <c r="E55" s="23" t="s">
        <v>25</v>
      </c>
      <c r="F55" s="23" t="s">
        <v>69</v>
      </c>
      <c r="G55" s="23" t="s">
        <v>26</v>
      </c>
      <c r="H55" s="23" t="s">
        <v>41</v>
      </c>
      <c r="I55" s="23">
        <v>252.63</v>
      </c>
      <c r="J55" s="26">
        <v>100</v>
      </c>
      <c r="K55" s="26">
        <v>0</v>
      </c>
      <c r="L55" s="23"/>
      <c r="M55" s="14">
        <f t="shared" si="5"/>
        <v>0</v>
      </c>
      <c r="N55" s="14">
        <f t="shared" si="6"/>
        <v>352.63</v>
      </c>
      <c r="O55" s="14">
        <f t="shared" si="7"/>
        <v>358.63</v>
      </c>
      <c r="P55" s="14">
        <f t="shared" si="8"/>
        <v>6</v>
      </c>
      <c r="Q55" s="14">
        <f t="shared" si="9"/>
        <v>352.63</v>
      </c>
      <c r="R55" s="14" t="s">
        <v>29</v>
      </c>
      <c r="S55" s="13" t="s">
        <v>30</v>
      </c>
      <c r="T55" s="41" t="s">
        <v>417</v>
      </c>
      <c r="U55" s="41" t="s">
        <v>405</v>
      </c>
      <c r="V55" s="41" t="s">
        <v>347</v>
      </c>
    </row>
    <row r="56" spans="1:22" x14ac:dyDescent="0.25">
      <c r="A56" s="23">
        <v>55</v>
      </c>
      <c r="B56" s="32" t="s">
        <v>91</v>
      </c>
      <c r="C56" s="24" t="s">
        <v>202</v>
      </c>
      <c r="D56" s="25" t="s">
        <v>23</v>
      </c>
      <c r="E56" s="23" t="s">
        <v>25</v>
      </c>
      <c r="F56" s="23" t="s">
        <v>69</v>
      </c>
      <c r="G56" s="23" t="s">
        <v>26</v>
      </c>
      <c r="H56" s="23" t="s">
        <v>34</v>
      </c>
      <c r="I56" s="23">
        <v>252.63</v>
      </c>
      <c r="J56" s="26">
        <v>100</v>
      </c>
      <c r="K56" s="26">
        <v>0</v>
      </c>
      <c r="L56" s="23"/>
      <c r="M56" s="14">
        <f t="shared" si="5"/>
        <v>0</v>
      </c>
      <c r="N56" s="14">
        <f t="shared" si="6"/>
        <v>352.63</v>
      </c>
      <c r="O56" s="14">
        <f t="shared" si="7"/>
        <v>358.63</v>
      </c>
      <c r="P56" s="14">
        <f t="shared" si="8"/>
        <v>6</v>
      </c>
      <c r="Q56" s="14">
        <f t="shared" si="9"/>
        <v>352.63</v>
      </c>
      <c r="R56" s="14" t="s">
        <v>29</v>
      </c>
      <c r="S56" s="13" t="s">
        <v>30</v>
      </c>
      <c r="T56" s="41" t="s">
        <v>418</v>
      </c>
      <c r="U56" s="41" t="s">
        <v>391</v>
      </c>
      <c r="V56" s="41" t="s">
        <v>347</v>
      </c>
    </row>
    <row r="57" spans="1:22" x14ac:dyDescent="0.25">
      <c r="A57" s="23">
        <v>56</v>
      </c>
      <c r="B57" s="27" t="s">
        <v>203</v>
      </c>
      <c r="C57" s="24" t="s">
        <v>204</v>
      </c>
      <c r="D57" s="25" t="s">
        <v>23</v>
      </c>
      <c r="E57" s="23" t="s">
        <v>25</v>
      </c>
      <c r="F57" s="23" t="s">
        <v>69</v>
      </c>
      <c r="G57" s="23" t="s">
        <v>26</v>
      </c>
      <c r="H57" s="23" t="s">
        <v>34</v>
      </c>
      <c r="I57" s="39">
        <v>254.54</v>
      </c>
      <c r="J57" s="26">
        <v>100</v>
      </c>
      <c r="K57" s="26">
        <v>0</v>
      </c>
      <c r="L57" s="23"/>
      <c r="M57" s="14">
        <f t="shared" si="5"/>
        <v>0</v>
      </c>
      <c r="N57" s="14">
        <f t="shared" si="6"/>
        <v>354.54</v>
      </c>
      <c r="O57" s="14">
        <f t="shared" si="7"/>
        <v>360.54</v>
      </c>
      <c r="P57" s="14">
        <f t="shared" si="8"/>
        <v>6</v>
      </c>
      <c r="Q57" s="14">
        <f t="shared" si="9"/>
        <v>354.54</v>
      </c>
      <c r="R57" s="14" t="s">
        <v>29</v>
      </c>
      <c r="S57" s="13" t="s">
        <v>30</v>
      </c>
      <c r="T57" s="41" t="s">
        <v>419</v>
      </c>
      <c r="U57" s="41" t="s">
        <v>391</v>
      </c>
      <c r="V57" s="41" t="s">
        <v>347</v>
      </c>
    </row>
    <row r="58" spans="1:22" x14ac:dyDescent="0.25">
      <c r="A58" s="23">
        <v>57</v>
      </c>
      <c r="B58" s="32" t="s">
        <v>64</v>
      </c>
      <c r="C58" s="24" t="s">
        <v>205</v>
      </c>
      <c r="D58" s="25" t="s">
        <v>23</v>
      </c>
      <c r="E58" s="23" t="s">
        <v>25</v>
      </c>
      <c r="F58" s="23" t="s">
        <v>69</v>
      </c>
      <c r="G58" s="23" t="s">
        <v>26</v>
      </c>
      <c r="H58" s="23" t="s">
        <v>34</v>
      </c>
      <c r="I58" s="39">
        <v>254.54</v>
      </c>
      <c r="J58" s="26">
        <v>100</v>
      </c>
      <c r="K58" s="26">
        <v>0</v>
      </c>
      <c r="L58" s="23"/>
      <c r="M58" s="14">
        <f t="shared" si="5"/>
        <v>0</v>
      </c>
      <c r="N58" s="14">
        <f t="shared" si="6"/>
        <v>354.54</v>
      </c>
      <c r="O58" s="14">
        <f t="shared" si="7"/>
        <v>360.54</v>
      </c>
      <c r="P58" s="14">
        <f t="shared" si="8"/>
        <v>6</v>
      </c>
      <c r="Q58" s="14">
        <f t="shared" si="9"/>
        <v>354.54</v>
      </c>
      <c r="R58" s="14" t="s">
        <v>29</v>
      </c>
      <c r="S58" s="13" t="s">
        <v>30</v>
      </c>
      <c r="T58" s="41" t="s">
        <v>420</v>
      </c>
      <c r="U58" s="41" t="s">
        <v>358</v>
      </c>
      <c r="V58" s="41" t="s">
        <v>347</v>
      </c>
    </row>
    <row r="59" spans="1:22" x14ac:dyDescent="0.25">
      <c r="A59" s="23">
        <v>58</v>
      </c>
      <c r="B59" s="27" t="s">
        <v>206</v>
      </c>
      <c r="C59" s="24" t="s">
        <v>207</v>
      </c>
      <c r="D59" s="25" t="s">
        <v>23</v>
      </c>
      <c r="E59" s="23" t="s">
        <v>25</v>
      </c>
      <c r="F59" s="23" t="s">
        <v>69</v>
      </c>
      <c r="G59" s="23" t="s">
        <v>26</v>
      </c>
      <c r="H59" s="23" t="s">
        <v>34</v>
      </c>
      <c r="I59" s="39">
        <v>254.54</v>
      </c>
      <c r="J59" s="26">
        <v>100</v>
      </c>
      <c r="K59" s="26">
        <v>0</v>
      </c>
      <c r="L59" s="23"/>
      <c r="M59" s="14">
        <f t="shared" si="5"/>
        <v>0</v>
      </c>
      <c r="N59" s="14">
        <f t="shared" si="6"/>
        <v>354.54</v>
      </c>
      <c r="O59" s="14">
        <f t="shared" si="7"/>
        <v>360.54</v>
      </c>
      <c r="P59" s="14">
        <f t="shared" si="8"/>
        <v>6</v>
      </c>
      <c r="Q59" s="14">
        <f t="shared" si="9"/>
        <v>354.54</v>
      </c>
      <c r="R59" s="14" t="s">
        <v>29</v>
      </c>
      <c r="S59" s="13" t="s">
        <v>30</v>
      </c>
      <c r="T59" s="41" t="s">
        <v>421</v>
      </c>
      <c r="U59" s="41" t="s">
        <v>358</v>
      </c>
      <c r="V59" s="41" t="s">
        <v>347</v>
      </c>
    </row>
    <row r="60" spans="1:22" x14ac:dyDescent="0.25">
      <c r="A60" s="23">
        <v>59</v>
      </c>
      <c r="B60" s="27" t="s">
        <v>208</v>
      </c>
      <c r="C60" s="24" t="s">
        <v>209</v>
      </c>
      <c r="D60" s="25" t="s">
        <v>23</v>
      </c>
      <c r="E60" s="23" t="s">
        <v>25</v>
      </c>
      <c r="F60" s="23" t="s">
        <v>69</v>
      </c>
      <c r="G60" s="23" t="s">
        <v>26</v>
      </c>
      <c r="H60" s="23" t="s">
        <v>34</v>
      </c>
      <c r="I60" s="39">
        <v>254.54</v>
      </c>
      <c r="J60" s="26">
        <v>100</v>
      </c>
      <c r="K60" s="26">
        <v>0</v>
      </c>
      <c r="L60" s="23"/>
      <c r="M60" s="14">
        <f t="shared" si="5"/>
        <v>0</v>
      </c>
      <c r="N60" s="14">
        <f t="shared" si="6"/>
        <v>354.54</v>
      </c>
      <c r="O60" s="14">
        <f t="shared" si="7"/>
        <v>360.54</v>
      </c>
      <c r="P60" s="14">
        <f t="shared" si="8"/>
        <v>6</v>
      </c>
      <c r="Q60" s="14">
        <f t="shared" si="9"/>
        <v>354.54</v>
      </c>
      <c r="R60" s="14" t="s">
        <v>29</v>
      </c>
      <c r="S60" s="13" t="s">
        <v>30</v>
      </c>
      <c r="T60" s="41" t="s">
        <v>422</v>
      </c>
      <c r="U60" s="41" t="s">
        <v>358</v>
      </c>
      <c r="V60" s="41" t="s">
        <v>347</v>
      </c>
    </row>
    <row r="61" spans="1:22" x14ac:dyDescent="0.25">
      <c r="A61" s="23">
        <v>60</v>
      </c>
      <c r="B61" s="32" t="s">
        <v>210</v>
      </c>
      <c r="C61" s="24" t="s">
        <v>211</v>
      </c>
      <c r="D61" s="25" t="s">
        <v>23</v>
      </c>
      <c r="E61" s="23" t="s">
        <v>25</v>
      </c>
      <c r="F61" s="23" t="s">
        <v>69</v>
      </c>
      <c r="G61" s="23" t="s">
        <v>26</v>
      </c>
      <c r="H61" s="23" t="s">
        <v>34</v>
      </c>
      <c r="I61" s="39">
        <v>255.34</v>
      </c>
      <c r="J61" s="26">
        <v>100</v>
      </c>
      <c r="K61" s="26">
        <v>0</v>
      </c>
      <c r="L61" s="23"/>
      <c r="M61" s="14">
        <f t="shared" si="5"/>
        <v>0</v>
      </c>
      <c r="N61" s="14">
        <f t="shared" si="6"/>
        <v>355.34</v>
      </c>
      <c r="O61" s="14">
        <f t="shared" si="7"/>
        <v>361.34</v>
      </c>
      <c r="P61" s="14">
        <f t="shared" si="8"/>
        <v>6</v>
      </c>
      <c r="Q61" s="14">
        <f t="shared" si="9"/>
        <v>355.34</v>
      </c>
      <c r="R61" s="14" t="s">
        <v>29</v>
      </c>
      <c r="S61" s="13" t="s">
        <v>30</v>
      </c>
      <c r="T61" s="41" t="s">
        <v>423</v>
      </c>
      <c r="U61" s="41" t="s">
        <v>349</v>
      </c>
      <c r="V61" s="41" t="s">
        <v>347</v>
      </c>
    </row>
    <row r="62" spans="1:22" x14ac:dyDescent="0.25">
      <c r="A62" s="23">
        <v>61</v>
      </c>
      <c r="B62" s="27" t="s">
        <v>67</v>
      </c>
      <c r="C62" s="24" t="s">
        <v>92</v>
      </c>
      <c r="D62" s="25" t="s">
        <v>23</v>
      </c>
      <c r="E62" s="23" t="s">
        <v>48</v>
      </c>
      <c r="F62" s="23" t="s">
        <v>99</v>
      </c>
      <c r="G62" s="23" t="s">
        <v>26</v>
      </c>
      <c r="H62" s="23" t="s">
        <v>27</v>
      </c>
      <c r="I62" s="26">
        <v>0</v>
      </c>
      <c r="J62" s="26">
        <v>100</v>
      </c>
      <c r="K62" s="26">
        <v>0</v>
      </c>
      <c r="L62" s="23"/>
      <c r="M62" s="14">
        <f t="shared" si="5"/>
        <v>0</v>
      </c>
      <c r="N62" s="14">
        <f t="shared" si="6"/>
        <v>100</v>
      </c>
      <c r="O62" s="14">
        <f t="shared" si="7"/>
        <v>106</v>
      </c>
      <c r="P62" s="14">
        <f t="shared" si="8"/>
        <v>6</v>
      </c>
      <c r="Q62" s="14">
        <f t="shared" si="9"/>
        <v>100</v>
      </c>
      <c r="R62" s="14" t="s">
        <v>29</v>
      </c>
      <c r="S62" s="13" t="s">
        <v>30</v>
      </c>
      <c r="T62" s="41" t="s">
        <v>424</v>
      </c>
      <c r="U62" s="41" t="s">
        <v>346</v>
      </c>
      <c r="V62" s="41" t="s">
        <v>399</v>
      </c>
    </row>
    <row r="63" spans="1:22" x14ac:dyDescent="0.25">
      <c r="A63" s="23">
        <v>62</v>
      </c>
      <c r="B63" s="27" t="s">
        <v>80</v>
      </c>
      <c r="C63" s="24" t="s">
        <v>81</v>
      </c>
      <c r="D63" s="25" t="s">
        <v>23</v>
      </c>
      <c r="E63" s="23" t="s">
        <v>48</v>
      </c>
      <c r="F63" s="23" t="s">
        <v>99</v>
      </c>
      <c r="G63" s="23" t="s">
        <v>26</v>
      </c>
      <c r="H63" s="23" t="s">
        <v>27</v>
      </c>
      <c r="I63" s="26">
        <v>0</v>
      </c>
      <c r="J63" s="26">
        <v>100</v>
      </c>
      <c r="K63" s="26">
        <v>0</v>
      </c>
      <c r="L63" s="23"/>
      <c r="M63" s="14">
        <f t="shared" si="5"/>
        <v>0</v>
      </c>
      <c r="N63" s="14">
        <f t="shared" si="6"/>
        <v>100</v>
      </c>
      <c r="O63" s="14">
        <f t="shared" si="7"/>
        <v>106</v>
      </c>
      <c r="P63" s="14">
        <f t="shared" si="8"/>
        <v>6</v>
      </c>
      <c r="Q63" s="14">
        <f t="shared" si="9"/>
        <v>100</v>
      </c>
      <c r="R63" s="14" t="s">
        <v>29</v>
      </c>
      <c r="S63" s="13" t="s">
        <v>30</v>
      </c>
      <c r="T63" s="41" t="s">
        <v>425</v>
      </c>
      <c r="U63" s="41" t="s">
        <v>363</v>
      </c>
      <c r="V63" s="41" t="s">
        <v>399</v>
      </c>
    </row>
    <row r="64" spans="1:22" x14ac:dyDescent="0.25">
      <c r="A64" s="23">
        <v>63</v>
      </c>
      <c r="B64" s="27" t="s">
        <v>212</v>
      </c>
      <c r="C64" s="24" t="s">
        <v>213</v>
      </c>
      <c r="D64" s="25" t="s">
        <v>23</v>
      </c>
      <c r="E64" s="23" t="s">
        <v>48</v>
      </c>
      <c r="F64" s="23" t="s">
        <v>43</v>
      </c>
      <c r="G64" s="23" t="s">
        <v>26</v>
      </c>
      <c r="H64" s="23" t="s">
        <v>41</v>
      </c>
      <c r="I64" s="26">
        <v>1387.5</v>
      </c>
      <c r="J64" s="26">
        <v>300</v>
      </c>
      <c r="K64" s="26">
        <v>0</v>
      </c>
      <c r="L64" s="23"/>
      <c r="M64" s="14">
        <f t="shared" si="5"/>
        <v>0</v>
      </c>
      <c r="N64" s="14">
        <f t="shared" si="6"/>
        <v>1687.5</v>
      </c>
      <c r="O64" s="14">
        <f t="shared" si="7"/>
        <v>1705.5</v>
      </c>
      <c r="P64" s="14">
        <f t="shared" si="8"/>
        <v>18</v>
      </c>
      <c r="Q64" s="14">
        <f t="shared" si="9"/>
        <v>1687.5</v>
      </c>
      <c r="R64" s="14" t="s">
        <v>29</v>
      </c>
      <c r="S64" s="13" t="s">
        <v>30</v>
      </c>
      <c r="T64" s="41" t="s">
        <v>426</v>
      </c>
      <c r="U64" s="41" t="s">
        <v>346</v>
      </c>
      <c r="V64" s="41" t="s">
        <v>399</v>
      </c>
    </row>
    <row r="65" spans="1:22" x14ac:dyDescent="0.25">
      <c r="A65" s="23">
        <v>64</v>
      </c>
      <c r="B65" s="32" t="s">
        <v>214</v>
      </c>
      <c r="C65" s="24" t="s">
        <v>215</v>
      </c>
      <c r="D65" s="25" t="s">
        <v>23</v>
      </c>
      <c r="E65" s="23" t="s">
        <v>25</v>
      </c>
      <c r="F65" s="23" t="s">
        <v>69</v>
      </c>
      <c r="G65" s="23" t="s">
        <v>26</v>
      </c>
      <c r="H65" s="23" t="s">
        <v>34</v>
      </c>
      <c r="I65" s="39">
        <v>254.54</v>
      </c>
      <c r="J65" s="26">
        <v>100</v>
      </c>
      <c r="K65" s="26">
        <v>0</v>
      </c>
      <c r="L65" s="23"/>
      <c r="M65" s="14">
        <f t="shared" si="5"/>
        <v>0</v>
      </c>
      <c r="N65" s="14">
        <f t="shared" si="6"/>
        <v>354.54</v>
      </c>
      <c r="O65" s="14">
        <f t="shared" si="7"/>
        <v>360.54</v>
      </c>
      <c r="P65" s="14">
        <f t="shared" si="8"/>
        <v>6</v>
      </c>
      <c r="Q65" s="14">
        <f t="shared" si="9"/>
        <v>354.54</v>
      </c>
      <c r="R65" s="14" t="s">
        <v>29</v>
      </c>
      <c r="S65" s="13" t="s">
        <v>30</v>
      </c>
      <c r="T65" s="41" t="s">
        <v>427</v>
      </c>
      <c r="U65" s="41" t="s">
        <v>405</v>
      </c>
      <c r="V65" s="41" t="s">
        <v>428</v>
      </c>
    </row>
    <row r="66" spans="1:22" x14ac:dyDescent="0.25">
      <c r="A66" s="23">
        <v>65</v>
      </c>
      <c r="B66" s="32" t="s">
        <v>216</v>
      </c>
      <c r="C66" s="24" t="s">
        <v>217</v>
      </c>
      <c r="D66" s="25" t="s">
        <v>23</v>
      </c>
      <c r="E66" s="23" t="s">
        <v>25</v>
      </c>
      <c r="F66" s="23" t="s">
        <v>69</v>
      </c>
      <c r="G66" s="23" t="s">
        <v>26</v>
      </c>
      <c r="H66" s="23" t="s">
        <v>34</v>
      </c>
      <c r="I66" s="39">
        <v>254.52</v>
      </c>
      <c r="J66" s="26">
        <v>100</v>
      </c>
      <c r="K66" s="26">
        <v>0</v>
      </c>
      <c r="L66" s="23"/>
      <c r="M66" s="14">
        <f t="shared" ref="M66:M97" si="10">K66*1.06</f>
        <v>0</v>
      </c>
      <c r="N66" s="14">
        <f t="shared" ref="N66:N97" si="11">I66+J66+M66</f>
        <v>354.52</v>
      </c>
      <c r="O66" s="14">
        <f t="shared" ref="O66:O97" si="12">I66+(J66+M66)*1.06</f>
        <v>360.52</v>
      </c>
      <c r="P66" s="14">
        <f t="shared" ref="P66:P97" si="13">(M66+J66)*0.06</f>
        <v>6</v>
      </c>
      <c r="Q66" s="14">
        <f t="shared" ref="Q66:Q97" si="14">O66-P66</f>
        <v>354.52</v>
      </c>
      <c r="R66" s="14" t="s">
        <v>29</v>
      </c>
      <c r="S66" s="13" t="s">
        <v>30</v>
      </c>
      <c r="T66" s="41" t="s">
        <v>429</v>
      </c>
      <c r="U66" s="41" t="s">
        <v>405</v>
      </c>
      <c r="V66" s="41" t="s">
        <v>347</v>
      </c>
    </row>
    <row r="67" spans="1:22" x14ac:dyDescent="0.25">
      <c r="A67" s="23">
        <v>66</v>
      </c>
      <c r="B67" s="32" t="s">
        <v>218</v>
      </c>
      <c r="C67" s="24" t="s">
        <v>219</v>
      </c>
      <c r="D67" s="25" t="s">
        <v>23</v>
      </c>
      <c r="E67" s="23" t="s">
        <v>25</v>
      </c>
      <c r="F67" s="23" t="s">
        <v>69</v>
      </c>
      <c r="G67" s="23" t="s">
        <v>26</v>
      </c>
      <c r="H67" s="23" t="s">
        <v>34</v>
      </c>
      <c r="I67" s="39">
        <v>254.54</v>
      </c>
      <c r="J67" s="26">
        <v>100</v>
      </c>
      <c r="K67" s="26">
        <v>0</v>
      </c>
      <c r="L67" s="23"/>
      <c r="M67" s="14">
        <f t="shared" si="10"/>
        <v>0</v>
      </c>
      <c r="N67" s="14">
        <f t="shared" si="11"/>
        <v>354.54</v>
      </c>
      <c r="O67" s="14">
        <f t="shared" si="12"/>
        <v>360.54</v>
      </c>
      <c r="P67" s="14">
        <f t="shared" si="13"/>
        <v>6</v>
      </c>
      <c r="Q67" s="14">
        <f t="shared" si="14"/>
        <v>354.54</v>
      </c>
      <c r="R67" s="14" t="s">
        <v>29</v>
      </c>
      <c r="S67" s="13" t="s">
        <v>30</v>
      </c>
      <c r="T67" s="41" t="s">
        <v>430</v>
      </c>
      <c r="U67" s="41" t="s">
        <v>384</v>
      </c>
      <c r="V67" s="41" t="s">
        <v>347</v>
      </c>
    </row>
    <row r="68" spans="1:22" x14ac:dyDescent="0.25">
      <c r="A68" s="23">
        <v>67</v>
      </c>
      <c r="B68" s="27" t="s">
        <v>220</v>
      </c>
      <c r="C68" s="24" t="s">
        <v>221</v>
      </c>
      <c r="D68" s="25" t="s">
        <v>23</v>
      </c>
      <c r="E68" s="23" t="s">
        <v>25</v>
      </c>
      <c r="F68" s="23" t="s">
        <v>69</v>
      </c>
      <c r="G68" s="23" t="s">
        <v>26</v>
      </c>
      <c r="H68" s="23" t="s">
        <v>34</v>
      </c>
      <c r="I68" s="39">
        <v>254.54</v>
      </c>
      <c r="J68" s="26">
        <v>100</v>
      </c>
      <c r="K68" s="26">
        <v>0</v>
      </c>
      <c r="L68" s="23"/>
      <c r="M68" s="14">
        <f t="shared" si="10"/>
        <v>0</v>
      </c>
      <c r="N68" s="14">
        <f t="shared" si="11"/>
        <v>354.54</v>
      </c>
      <c r="O68" s="14">
        <f t="shared" si="12"/>
        <v>360.54</v>
      </c>
      <c r="P68" s="14">
        <f t="shared" si="13"/>
        <v>6</v>
      </c>
      <c r="Q68" s="14">
        <f t="shared" si="14"/>
        <v>354.54</v>
      </c>
      <c r="R68" s="14" t="s">
        <v>29</v>
      </c>
      <c r="S68" s="13" t="s">
        <v>30</v>
      </c>
      <c r="T68" s="41" t="s">
        <v>431</v>
      </c>
      <c r="U68" s="41" t="s">
        <v>353</v>
      </c>
      <c r="V68" s="41" t="s">
        <v>347</v>
      </c>
    </row>
    <row r="69" spans="1:22" x14ac:dyDescent="0.25">
      <c r="A69" s="23">
        <v>68</v>
      </c>
      <c r="B69" s="27" t="s">
        <v>55</v>
      </c>
      <c r="C69" s="24" t="s">
        <v>56</v>
      </c>
      <c r="D69" s="25" t="s">
        <v>23</v>
      </c>
      <c r="E69" s="23" t="s">
        <v>25</v>
      </c>
      <c r="F69" s="23" t="s">
        <v>43</v>
      </c>
      <c r="G69" s="23" t="s">
        <v>26</v>
      </c>
      <c r="H69" s="23" t="s">
        <v>27</v>
      </c>
      <c r="I69" s="26">
        <v>0</v>
      </c>
      <c r="J69" s="26">
        <v>0</v>
      </c>
      <c r="K69" s="26">
        <v>13</v>
      </c>
      <c r="L69" s="23" t="s">
        <v>35</v>
      </c>
      <c r="M69" s="14">
        <f t="shared" si="10"/>
        <v>13.78</v>
      </c>
      <c r="N69" s="14">
        <f t="shared" si="11"/>
        <v>13.78</v>
      </c>
      <c r="O69" s="14">
        <f t="shared" si="12"/>
        <v>14.61</v>
      </c>
      <c r="P69" s="14">
        <f t="shared" si="13"/>
        <v>0.83</v>
      </c>
      <c r="Q69" s="14">
        <f t="shared" si="14"/>
        <v>13.78</v>
      </c>
      <c r="R69" s="14" t="s">
        <v>29</v>
      </c>
      <c r="S69" s="13" t="s">
        <v>30</v>
      </c>
      <c r="T69" s="41" t="s">
        <v>432</v>
      </c>
      <c r="U69" s="41" t="s">
        <v>387</v>
      </c>
      <c r="V69" s="41" t="s">
        <v>341</v>
      </c>
    </row>
    <row r="70" spans="1:22" x14ac:dyDescent="0.25">
      <c r="A70" s="23">
        <v>69</v>
      </c>
      <c r="B70" s="27" t="s">
        <v>73</v>
      </c>
      <c r="C70" s="24" t="s">
        <v>100</v>
      </c>
      <c r="D70" s="25" t="s">
        <v>23</v>
      </c>
      <c r="E70" s="23" t="s">
        <v>48</v>
      </c>
      <c r="F70" s="23" t="s">
        <v>99</v>
      </c>
      <c r="G70" s="23" t="s">
        <v>26</v>
      </c>
      <c r="H70" s="23" t="s">
        <v>27</v>
      </c>
      <c r="I70" s="26">
        <v>0</v>
      </c>
      <c r="J70" s="26">
        <v>100</v>
      </c>
      <c r="K70" s="26">
        <v>0</v>
      </c>
      <c r="L70" s="23"/>
      <c r="M70" s="14">
        <f t="shared" si="10"/>
        <v>0</v>
      </c>
      <c r="N70" s="14">
        <f t="shared" si="11"/>
        <v>100</v>
      </c>
      <c r="O70" s="14">
        <f t="shared" si="12"/>
        <v>106</v>
      </c>
      <c r="P70" s="14">
        <f t="shared" si="13"/>
        <v>6</v>
      </c>
      <c r="Q70" s="14">
        <f t="shared" si="14"/>
        <v>100</v>
      </c>
      <c r="R70" s="14" t="s">
        <v>29</v>
      </c>
      <c r="S70" s="13" t="s">
        <v>30</v>
      </c>
      <c r="T70" s="41" t="s">
        <v>433</v>
      </c>
      <c r="U70" s="41" t="s">
        <v>389</v>
      </c>
      <c r="V70" s="41" t="s">
        <v>399</v>
      </c>
    </row>
    <row r="71" spans="1:22" x14ac:dyDescent="0.25">
      <c r="A71" s="23">
        <v>70</v>
      </c>
      <c r="B71" s="32" t="s">
        <v>222</v>
      </c>
      <c r="C71" s="24" t="s">
        <v>223</v>
      </c>
      <c r="D71" s="25" t="s">
        <v>23</v>
      </c>
      <c r="E71" s="23" t="s">
        <v>25</v>
      </c>
      <c r="F71" s="23" t="s">
        <v>69</v>
      </c>
      <c r="G71" s="23" t="s">
        <v>26</v>
      </c>
      <c r="H71" s="23" t="s">
        <v>41</v>
      </c>
      <c r="I71" s="39">
        <v>254.54</v>
      </c>
      <c r="J71" s="26">
        <v>100</v>
      </c>
      <c r="K71" s="26">
        <v>0</v>
      </c>
      <c r="L71" s="23"/>
      <c r="M71" s="14">
        <f t="shared" si="10"/>
        <v>0</v>
      </c>
      <c r="N71" s="14">
        <f t="shared" si="11"/>
        <v>354.54</v>
      </c>
      <c r="O71" s="14">
        <f t="shared" si="12"/>
        <v>360.54</v>
      </c>
      <c r="P71" s="14">
        <f t="shared" si="13"/>
        <v>6</v>
      </c>
      <c r="Q71" s="14">
        <f t="shared" si="14"/>
        <v>354.54</v>
      </c>
      <c r="R71" s="14" t="s">
        <v>29</v>
      </c>
      <c r="S71" s="13" t="s">
        <v>30</v>
      </c>
      <c r="T71" s="41" t="s">
        <v>434</v>
      </c>
      <c r="U71" s="41" t="s">
        <v>405</v>
      </c>
      <c r="V71" s="41" t="s">
        <v>347</v>
      </c>
    </row>
    <row r="72" spans="1:22" x14ac:dyDescent="0.25">
      <c r="A72" s="23">
        <v>71</v>
      </c>
      <c r="B72" s="32" t="s">
        <v>109</v>
      </c>
      <c r="C72" s="24" t="s">
        <v>224</v>
      </c>
      <c r="D72" s="25" t="s">
        <v>23</v>
      </c>
      <c r="E72" s="23" t="s">
        <v>25</v>
      </c>
      <c r="F72" s="23" t="s">
        <v>69</v>
      </c>
      <c r="G72" s="23" t="s">
        <v>26</v>
      </c>
      <c r="H72" s="23" t="s">
        <v>34</v>
      </c>
      <c r="I72" s="39">
        <v>254.54</v>
      </c>
      <c r="J72" s="26">
        <v>100</v>
      </c>
      <c r="K72" s="26">
        <v>0</v>
      </c>
      <c r="L72" s="23"/>
      <c r="M72" s="14">
        <f t="shared" si="10"/>
        <v>0</v>
      </c>
      <c r="N72" s="14">
        <f t="shared" si="11"/>
        <v>354.54</v>
      </c>
      <c r="O72" s="14">
        <f t="shared" si="12"/>
        <v>360.54</v>
      </c>
      <c r="P72" s="14">
        <f t="shared" si="13"/>
        <v>6</v>
      </c>
      <c r="Q72" s="14">
        <f t="shared" si="14"/>
        <v>354.54</v>
      </c>
      <c r="R72" s="14" t="s">
        <v>29</v>
      </c>
      <c r="S72" s="13" t="s">
        <v>30</v>
      </c>
      <c r="T72" s="41" t="s">
        <v>435</v>
      </c>
      <c r="U72" s="41" t="s">
        <v>405</v>
      </c>
      <c r="V72" s="41" t="s">
        <v>347</v>
      </c>
    </row>
    <row r="73" spans="1:22" x14ac:dyDescent="0.25">
      <c r="A73" s="23">
        <v>72</v>
      </c>
      <c r="B73" s="27" t="s">
        <v>225</v>
      </c>
      <c r="C73" s="24" t="s">
        <v>226</v>
      </c>
      <c r="D73" s="25" t="s">
        <v>23</v>
      </c>
      <c r="E73" s="23" t="s">
        <v>25</v>
      </c>
      <c r="F73" s="23" t="s">
        <v>69</v>
      </c>
      <c r="G73" s="23" t="s">
        <v>26</v>
      </c>
      <c r="H73" s="23" t="s">
        <v>34</v>
      </c>
      <c r="I73" s="39">
        <v>257.45999999999998</v>
      </c>
      <c r="J73" s="26">
        <v>100</v>
      </c>
      <c r="K73" s="26">
        <v>0</v>
      </c>
      <c r="L73" s="23"/>
      <c r="M73" s="14">
        <f t="shared" si="10"/>
        <v>0</v>
      </c>
      <c r="N73" s="14">
        <f t="shared" si="11"/>
        <v>357.46</v>
      </c>
      <c r="O73" s="14">
        <f t="shared" si="12"/>
        <v>363.46</v>
      </c>
      <c r="P73" s="14">
        <f t="shared" si="13"/>
        <v>6</v>
      </c>
      <c r="Q73" s="14">
        <f t="shared" si="14"/>
        <v>357.46</v>
      </c>
      <c r="R73" s="14" t="s">
        <v>29</v>
      </c>
      <c r="S73" s="13" t="s">
        <v>30</v>
      </c>
      <c r="T73" s="41" t="s">
        <v>436</v>
      </c>
      <c r="U73" s="41" t="s">
        <v>437</v>
      </c>
      <c r="V73" s="41" t="s">
        <v>347</v>
      </c>
    </row>
    <row r="74" spans="1:22" x14ac:dyDescent="0.25">
      <c r="A74" s="23">
        <v>73</v>
      </c>
      <c r="B74" s="27" t="s">
        <v>227</v>
      </c>
      <c r="C74" s="24" t="s">
        <v>228</v>
      </c>
      <c r="D74" s="25" t="s">
        <v>23</v>
      </c>
      <c r="E74" s="23" t="s">
        <v>25</v>
      </c>
      <c r="F74" s="23" t="s">
        <v>69</v>
      </c>
      <c r="G74" s="23" t="s">
        <v>26</v>
      </c>
      <c r="H74" s="23" t="s">
        <v>34</v>
      </c>
      <c r="I74" s="39">
        <v>257.45999999999998</v>
      </c>
      <c r="J74" s="26">
        <v>100</v>
      </c>
      <c r="K74" s="26">
        <v>0</v>
      </c>
      <c r="L74" s="23"/>
      <c r="M74" s="14">
        <f t="shared" si="10"/>
        <v>0</v>
      </c>
      <c r="N74" s="14">
        <f t="shared" si="11"/>
        <v>357.46</v>
      </c>
      <c r="O74" s="14">
        <f t="shared" si="12"/>
        <v>363.46</v>
      </c>
      <c r="P74" s="14">
        <f t="shared" si="13"/>
        <v>6</v>
      </c>
      <c r="Q74" s="14">
        <f t="shared" si="14"/>
        <v>357.46</v>
      </c>
      <c r="R74" s="14" t="s">
        <v>29</v>
      </c>
      <c r="S74" s="13" t="s">
        <v>30</v>
      </c>
      <c r="T74" s="41" t="s">
        <v>438</v>
      </c>
      <c r="U74" s="41" t="s">
        <v>389</v>
      </c>
      <c r="V74" s="41" t="s">
        <v>347</v>
      </c>
    </row>
    <row r="75" spans="1:22" x14ac:dyDescent="0.25">
      <c r="A75" s="23">
        <v>74</v>
      </c>
      <c r="B75" s="32" t="s">
        <v>229</v>
      </c>
      <c r="C75" s="24" t="s">
        <v>230</v>
      </c>
      <c r="D75" s="25" t="s">
        <v>23</v>
      </c>
      <c r="E75" s="23" t="s">
        <v>25</v>
      </c>
      <c r="F75" s="23" t="s">
        <v>69</v>
      </c>
      <c r="G75" s="23" t="s">
        <v>26</v>
      </c>
      <c r="H75" s="23" t="s">
        <v>34</v>
      </c>
      <c r="I75" s="39">
        <v>257.45999999999998</v>
      </c>
      <c r="J75" s="26">
        <v>100</v>
      </c>
      <c r="K75" s="26">
        <v>0</v>
      </c>
      <c r="L75" s="23"/>
      <c r="M75" s="14">
        <f t="shared" si="10"/>
        <v>0</v>
      </c>
      <c r="N75" s="14">
        <f t="shared" si="11"/>
        <v>357.46</v>
      </c>
      <c r="O75" s="14">
        <f t="shared" si="12"/>
        <v>363.46</v>
      </c>
      <c r="P75" s="14">
        <f t="shared" si="13"/>
        <v>6</v>
      </c>
      <c r="Q75" s="14">
        <f t="shared" si="14"/>
        <v>357.46</v>
      </c>
      <c r="R75" s="14" t="s">
        <v>29</v>
      </c>
      <c r="S75" s="13" t="s">
        <v>30</v>
      </c>
      <c r="T75" s="41" t="s">
        <v>439</v>
      </c>
      <c r="U75" s="41" t="s">
        <v>387</v>
      </c>
      <c r="V75" s="41" t="s">
        <v>347</v>
      </c>
    </row>
    <row r="76" spans="1:22" x14ac:dyDescent="0.25">
      <c r="A76" s="23">
        <v>75</v>
      </c>
      <c r="B76" s="27" t="s">
        <v>68</v>
      </c>
      <c r="C76" s="24" t="s">
        <v>231</v>
      </c>
      <c r="D76" s="25" t="s">
        <v>23</v>
      </c>
      <c r="E76" s="23" t="s">
        <v>25</v>
      </c>
      <c r="F76" s="23" t="s">
        <v>69</v>
      </c>
      <c r="G76" s="23" t="s">
        <v>26</v>
      </c>
      <c r="H76" s="23" t="s">
        <v>34</v>
      </c>
      <c r="I76" s="39">
        <v>255.45</v>
      </c>
      <c r="J76" s="26">
        <v>100</v>
      </c>
      <c r="K76" s="26">
        <v>0</v>
      </c>
      <c r="L76" s="23"/>
      <c r="M76" s="14">
        <f t="shared" si="10"/>
        <v>0</v>
      </c>
      <c r="N76" s="14">
        <f t="shared" si="11"/>
        <v>355.45</v>
      </c>
      <c r="O76" s="14">
        <f t="shared" si="12"/>
        <v>361.45</v>
      </c>
      <c r="P76" s="14">
        <f t="shared" si="13"/>
        <v>6</v>
      </c>
      <c r="Q76" s="14">
        <f t="shared" si="14"/>
        <v>355.45</v>
      </c>
      <c r="R76" s="14" t="s">
        <v>29</v>
      </c>
      <c r="S76" s="13" t="s">
        <v>30</v>
      </c>
      <c r="T76" s="41" t="s">
        <v>440</v>
      </c>
      <c r="U76" s="41" t="s">
        <v>346</v>
      </c>
      <c r="V76" s="41" t="s">
        <v>347</v>
      </c>
    </row>
    <row r="77" spans="1:22" x14ac:dyDescent="0.25">
      <c r="A77" s="23">
        <v>76</v>
      </c>
      <c r="B77" s="27" t="s">
        <v>232</v>
      </c>
      <c r="C77" s="24" t="s">
        <v>233</v>
      </c>
      <c r="D77" s="25" t="s">
        <v>23</v>
      </c>
      <c r="E77" s="23" t="s">
        <v>25</v>
      </c>
      <c r="F77" s="23" t="s">
        <v>69</v>
      </c>
      <c r="G77" s="23" t="s">
        <v>26</v>
      </c>
      <c r="H77" s="23" t="s">
        <v>34</v>
      </c>
      <c r="I77" s="39">
        <v>257.45999999999998</v>
      </c>
      <c r="J77" s="26">
        <v>100</v>
      </c>
      <c r="K77" s="26">
        <v>0</v>
      </c>
      <c r="L77" s="23"/>
      <c r="M77" s="14">
        <f t="shared" si="10"/>
        <v>0</v>
      </c>
      <c r="N77" s="14">
        <f t="shared" si="11"/>
        <v>357.46</v>
      </c>
      <c r="O77" s="14">
        <f t="shared" si="12"/>
        <v>363.46</v>
      </c>
      <c r="P77" s="14">
        <f t="shared" si="13"/>
        <v>6</v>
      </c>
      <c r="Q77" s="14">
        <f t="shared" si="14"/>
        <v>357.46</v>
      </c>
      <c r="R77" s="14" t="s">
        <v>29</v>
      </c>
      <c r="S77" s="13" t="s">
        <v>30</v>
      </c>
      <c r="T77" s="41" t="s">
        <v>441</v>
      </c>
      <c r="U77" s="41" t="s">
        <v>387</v>
      </c>
      <c r="V77" s="41" t="s">
        <v>347</v>
      </c>
    </row>
    <row r="78" spans="1:22" x14ac:dyDescent="0.25">
      <c r="A78" s="23">
        <v>77</v>
      </c>
      <c r="B78" s="27" t="s">
        <v>101</v>
      </c>
      <c r="C78" s="24" t="s">
        <v>102</v>
      </c>
      <c r="D78" s="25" t="s">
        <v>23</v>
      </c>
      <c r="E78" s="23" t="s">
        <v>48</v>
      </c>
      <c r="F78" s="23" t="s">
        <v>99</v>
      </c>
      <c r="G78" s="23" t="s">
        <v>26</v>
      </c>
      <c r="H78" s="23" t="s">
        <v>27</v>
      </c>
      <c r="I78" s="26">
        <v>0</v>
      </c>
      <c r="J78" s="26">
        <v>100</v>
      </c>
      <c r="K78" s="26">
        <v>0</v>
      </c>
      <c r="L78" s="23"/>
      <c r="M78" s="14">
        <f t="shared" si="10"/>
        <v>0</v>
      </c>
      <c r="N78" s="14">
        <f t="shared" si="11"/>
        <v>100</v>
      </c>
      <c r="O78" s="14">
        <f t="shared" si="12"/>
        <v>106</v>
      </c>
      <c r="P78" s="14">
        <f t="shared" si="13"/>
        <v>6</v>
      </c>
      <c r="Q78" s="14">
        <f t="shared" si="14"/>
        <v>100</v>
      </c>
      <c r="R78" s="14" t="s">
        <v>29</v>
      </c>
      <c r="S78" s="13" t="s">
        <v>30</v>
      </c>
      <c r="T78" s="41" t="s">
        <v>442</v>
      </c>
      <c r="U78" s="41" t="s">
        <v>358</v>
      </c>
      <c r="V78" s="41" t="s">
        <v>399</v>
      </c>
    </row>
    <row r="79" spans="1:22" x14ac:dyDescent="0.25">
      <c r="A79" s="23">
        <v>78</v>
      </c>
      <c r="B79" s="27" t="s">
        <v>93</v>
      </c>
      <c r="C79" s="24" t="s">
        <v>94</v>
      </c>
      <c r="D79" s="25" t="s">
        <v>23</v>
      </c>
      <c r="E79" s="23" t="s">
        <v>48</v>
      </c>
      <c r="F79" s="23" t="s">
        <v>99</v>
      </c>
      <c r="G79" s="23" t="s">
        <v>26</v>
      </c>
      <c r="H79" s="23" t="s">
        <v>27</v>
      </c>
      <c r="I79" s="26">
        <v>0</v>
      </c>
      <c r="J79" s="26">
        <v>100</v>
      </c>
      <c r="K79" s="26">
        <v>0</v>
      </c>
      <c r="L79" s="23"/>
      <c r="M79" s="14">
        <f t="shared" si="10"/>
        <v>0</v>
      </c>
      <c r="N79" s="14">
        <f t="shared" si="11"/>
        <v>100</v>
      </c>
      <c r="O79" s="14">
        <f t="shared" si="12"/>
        <v>106</v>
      </c>
      <c r="P79" s="14">
        <f t="shared" si="13"/>
        <v>6</v>
      </c>
      <c r="Q79" s="14">
        <f t="shared" si="14"/>
        <v>100</v>
      </c>
      <c r="R79" s="14" t="s">
        <v>29</v>
      </c>
      <c r="S79" s="13" t="s">
        <v>30</v>
      </c>
      <c r="T79" s="41" t="s">
        <v>443</v>
      </c>
      <c r="U79" s="41" t="s">
        <v>377</v>
      </c>
      <c r="V79" s="41" t="s">
        <v>399</v>
      </c>
    </row>
    <row r="80" spans="1:22" x14ac:dyDescent="0.25">
      <c r="A80" s="23">
        <v>79</v>
      </c>
      <c r="B80" s="27" t="s">
        <v>97</v>
      </c>
      <c r="C80" s="24" t="s">
        <v>98</v>
      </c>
      <c r="D80" s="25" t="s">
        <v>23</v>
      </c>
      <c r="E80" s="23" t="s">
        <v>48</v>
      </c>
      <c r="F80" s="23" t="s">
        <v>99</v>
      </c>
      <c r="G80" s="23" t="s">
        <v>26</v>
      </c>
      <c r="H80" s="23" t="s">
        <v>27</v>
      </c>
      <c r="I80" s="26">
        <v>0</v>
      </c>
      <c r="J80" s="26">
        <v>100</v>
      </c>
      <c r="K80" s="26">
        <v>0</v>
      </c>
      <c r="L80" s="23"/>
      <c r="M80" s="14">
        <f t="shared" si="10"/>
        <v>0</v>
      </c>
      <c r="N80" s="14">
        <f t="shared" si="11"/>
        <v>100</v>
      </c>
      <c r="O80" s="14">
        <f t="shared" si="12"/>
        <v>106</v>
      </c>
      <c r="P80" s="14">
        <f t="shared" si="13"/>
        <v>6</v>
      </c>
      <c r="Q80" s="14">
        <f t="shared" si="14"/>
        <v>100</v>
      </c>
      <c r="R80" s="14" t="s">
        <v>29</v>
      </c>
      <c r="S80" s="13" t="s">
        <v>30</v>
      </c>
      <c r="T80" s="41" t="s">
        <v>444</v>
      </c>
      <c r="U80" s="41" t="s">
        <v>353</v>
      </c>
      <c r="V80" s="41" t="s">
        <v>399</v>
      </c>
    </row>
    <row r="81" spans="1:22" x14ac:dyDescent="0.25">
      <c r="A81" s="23">
        <v>80</v>
      </c>
      <c r="B81" s="27" t="s">
        <v>234</v>
      </c>
      <c r="C81" s="24" t="s">
        <v>235</v>
      </c>
      <c r="D81" s="25" t="s">
        <v>23</v>
      </c>
      <c r="E81" s="23" t="s">
        <v>25</v>
      </c>
      <c r="F81" s="23" t="s">
        <v>69</v>
      </c>
      <c r="G81" s="23" t="s">
        <v>26</v>
      </c>
      <c r="H81" s="23" t="s">
        <v>34</v>
      </c>
      <c r="I81" s="39">
        <v>254.54</v>
      </c>
      <c r="J81" s="26">
        <v>100</v>
      </c>
      <c r="K81" s="26">
        <v>0</v>
      </c>
      <c r="L81" s="23"/>
      <c r="M81" s="14">
        <f t="shared" si="10"/>
        <v>0</v>
      </c>
      <c r="N81" s="14">
        <f t="shared" si="11"/>
        <v>354.54</v>
      </c>
      <c r="O81" s="14">
        <f t="shared" si="12"/>
        <v>360.54</v>
      </c>
      <c r="P81" s="14">
        <f t="shared" si="13"/>
        <v>6</v>
      </c>
      <c r="Q81" s="14">
        <f t="shared" si="14"/>
        <v>354.54</v>
      </c>
      <c r="R81" s="14" t="s">
        <v>29</v>
      </c>
      <c r="S81" s="13" t="s">
        <v>30</v>
      </c>
      <c r="T81" s="41" t="s">
        <v>445</v>
      </c>
      <c r="U81" s="41" t="s">
        <v>391</v>
      </c>
      <c r="V81" s="41" t="s">
        <v>347</v>
      </c>
    </row>
    <row r="82" spans="1:22" x14ac:dyDescent="0.25">
      <c r="A82" s="23">
        <v>81</v>
      </c>
      <c r="B82" s="32" t="s">
        <v>236</v>
      </c>
      <c r="C82" s="24" t="s">
        <v>237</v>
      </c>
      <c r="D82" s="25" t="s">
        <v>23</v>
      </c>
      <c r="E82" s="23" t="s">
        <v>25</v>
      </c>
      <c r="F82" s="23" t="s">
        <v>69</v>
      </c>
      <c r="G82" s="23" t="s">
        <v>26</v>
      </c>
      <c r="H82" s="23" t="s">
        <v>34</v>
      </c>
      <c r="I82" s="39">
        <v>254.54</v>
      </c>
      <c r="J82" s="26">
        <v>100</v>
      </c>
      <c r="K82" s="26">
        <v>0</v>
      </c>
      <c r="L82" s="23"/>
      <c r="M82" s="14">
        <f t="shared" si="10"/>
        <v>0</v>
      </c>
      <c r="N82" s="14">
        <f t="shared" si="11"/>
        <v>354.54</v>
      </c>
      <c r="O82" s="14">
        <f t="shared" si="12"/>
        <v>360.54</v>
      </c>
      <c r="P82" s="14">
        <f t="shared" si="13"/>
        <v>6</v>
      </c>
      <c r="Q82" s="14">
        <f t="shared" si="14"/>
        <v>354.54</v>
      </c>
      <c r="R82" s="14" t="s">
        <v>29</v>
      </c>
      <c r="S82" s="13" t="s">
        <v>30</v>
      </c>
      <c r="T82" s="41" t="s">
        <v>446</v>
      </c>
      <c r="U82" s="41" t="s">
        <v>363</v>
      </c>
      <c r="V82" s="41" t="s">
        <v>347</v>
      </c>
    </row>
    <row r="83" spans="1:22" x14ac:dyDescent="0.25">
      <c r="A83" s="23">
        <v>82</v>
      </c>
      <c r="B83" s="27" t="s">
        <v>238</v>
      </c>
      <c r="C83" s="24" t="s">
        <v>239</v>
      </c>
      <c r="D83" s="25" t="s">
        <v>23</v>
      </c>
      <c r="E83" s="23" t="s">
        <v>25</v>
      </c>
      <c r="F83" s="23" t="s">
        <v>69</v>
      </c>
      <c r="G83" s="23" t="s">
        <v>26</v>
      </c>
      <c r="H83" s="23" t="s">
        <v>34</v>
      </c>
      <c r="I83" s="39">
        <v>254.54</v>
      </c>
      <c r="J83" s="26">
        <v>100</v>
      </c>
      <c r="K83" s="26">
        <v>0</v>
      </c>
      <c r="L83" s="23"/>
      <c r="M83" s="14">
        <f t="shared" si="10"/>
        <v>0</v>
      </c>
      <c r="N83" s="14">
        <f t="shared" si="11"/>
        <v>354.54</v>
      </c>
      <c r="O83" s="14">
        <f t="shared" si="12"/>
        <v>360.54</v>
      </c>
      <c r="P83" s="14">
        <f t="shared" si="13"/>
        <v>6</v>
      </c>
      <c r="Q83" s="14">
        <f t="shared" si="14"/>
        <v>354.54</v>
      </c>
      <c r="R83" s="14" t="s">
        <v>29</v>
      </c>
      <c r="S83" s="13" t="s">
        <v>30</v>
      </c>
      <c r="T83" s="41" t="s">
        <v>447</v>
      </c>
      <c r="U83" s="41" t="s">
        <v>391</v>
      </c>
      <c r="V83" s="41" t="s">
        <v>347</v>
      </c>
    </row>
    <row r="84" spans="1:22" x14ac:dyDescent="0.25">
      <c r="A84" s="23">
        <v>83</v>
      </c>
      <c r="B84" s="32" t="s">
        <v>240</v>
      </c>
      <c r="C84" s="24" t="s">
        <v>241</v>
      </c>
      <c r="D84" s="25" t="s">
        <v>23</v>
      </c>
      <c r="E84" s="23" t="s">
        <v>25</v>
      </c>
      <c r="F84" s="23" t="s">
        <v>69</v>
      </c>
      <c r="G84" s="23" t="s">
        <v>26</v>
      </c>
      <c r="H84" s="23" t="s">
        <v>41</v>
      </c>
      <c r="I84" s="39">
        <v>254.54</v>
      </c>
      <c r="J84" s="26">
        <v>100</v>
      </c>
      <c r="K84" s="26">
        <v>0</v>
      </c>
      <c r="L84" s="23"/>
      <c r="M84" s="14">
        <f t="shared" si="10"/>
        <v>0</v>
      </c>
      <c r="N84" s="14">
        <f t="shared" si="11"/>
        <v>354.54</v>
      </c>
      <c r="O84" s="14">
        <f t="shared" si="12"/>
        <v>360.54</v>
      </c>
      <c r="P84" s="14">
        <f t="shared" si="13"/>
        <v>6</v>
      </c>
      <c r="Q84" s="14">
        <f t="shared" si="14"/>
        <v>354.54</v>
      </c>
      <c r="R84" s="14" t="s">
        <v>29</v>
      </c>
      <c r="S84" s="13" t="s">
        <v>30</v>
      </c>
      <c r="T84" s="41" t="s">
        <v>448</v>
      </c>
      <c r="U84" s="41" t="s">
        <v>449</v>
      </c>
      <c r="V84" s="41" t="s">
        <v>347</v>
      </c>
    </row>
    <row r="85" spans="1:22" x14ac:dyDescent="0.25">
      <c r="A85" s="23">
        <v>84</v>
      </c>
      <c r="B85" s="27" t="s">
        <v>113</v>
      </c>
      <c r="C85" s="24" t="s">
        <v>242</v>
      </c>
      <c r="D85" s="25" t="s">
        <v>23</v>
      </c>
      <c r="E85" s="23" t="s">
        <v>25</v>
      </c>
      <c r="F85" s="23" t="s">
        <v>69</v>
      </c>
      <c r="G85" s="23" t="s">
        <v>26</v>
      </c>
      <c r="H85" s="23" t="s">
        <v>34</v>
      </c>
      <c r="I85" s="39">
        <v>257.45999999999998</v>
      </c>
      <c r="J85" s="26">
        <v>100</v>
      </c>
      <c r="K85" s="26">
        <v>0</v>
      </c>
      <c r="L85" s="23"/>
      <c r="M85" s="14">
        <f t="shared" si="10"/>
        <v>0</v>
      </c>
      <c r="N85" s="14">
        <f t="shared" si="11"/>
        <v>357.46</v>
      </c>
      <c r="O85" s="14">
        <f t="shared" si="12"/>
        <v>363.46</v>
      </c>
      <c r="P85" s="14">
        <f t="shared" si="13"/>
        <v>6</v>
      </c>
      <c r="Q85" s="14">
        <f t="shared" si="14"/>
        <v>357.46</v>
      </c>
      <c r="R85" s="14" t="s">
        <v>29</v>
      </c>
      <c r="S85" s="13" t="s">
        <v>30</v>
      </c>
      <c r="T85" s="41" t="s">
        <v>450</v>
      </c>
      <c r="U85" s="41" t="s">
        <v>380</v>
      </c>
      <c r="V85" s="41" t="s">
        <v>347</v>
      </c>
    </row>
    <row r="86" spans="1:22" x14ac:dyDescent="0.25">
      <c r="A86" s="23">
        <v>85</v>
      </c>
      <c r="B86" s="32" t="s">
        <v>243</v>
      </c>
      <c r="C86" s="24" t="s">
        <v>244</v>
      </c>
      <c r="D86" s="25" t="s">
        <v>23</v>
      </c>
      <c r="E86" s="23" t="s">
        <v>25</v>
      </c>
      <c r="F86" s="23" t="s">
        <v>69</v>
      </c>
      <c r="G86" s="23" t="s">
        <v>26</v>
      </c>
      <c r="H86" s="23" t="s">
        <v>34</v>
      </c>
      <c r="I86" s="39">
        <v>257.45999999999998</v>
      </c>
      <c r="J86" s="26">
        <v>100</v>
      </c>
      <c r="K86" s="26">
        <v>0</v>
      </c>
      <c r="L86" s="23"/>
      <c r="M86" s="14">
        <f t="shared" si="10"/>
        <v>0</v>
      </c>
      <c r="N86" s="14">
        <f t="shared" si="11"/>
        <v>357.46</v>
      </c>
      <c r="O86" s="14">
        <f t="shared" si="12"/>
        <v>363.46</v>
      </c>
      <c r="P86" s="14">
        <f t="shared" si="13"/>
        <v>6</v>
      </c>
      <c r="Q86" s="14">
        <f t="shared" si="14"/>
        <v>357.46</v>
      </c>
      <c r="R86" s="14" t="s">
        <v>29</v>
      </c>
      <c r="S86" s="13" t="s">
        <v>30</v>
      </c>
      <c r="T86" s="41" t="s">
        <v>451</v>
      </c>
      <c r="U86" s="41" t="s">
        <v>346</v>
      </c>
      <c r="V86" s="41" t="s">
        <v>347</v>
      </c>
    </row>
    <row r="87" spans="1:22" x14ac:dyDescent="0.25">
      <c r="A87" s="23">
        <v>86</v>
      </c>
      <c r="B87" s="32" t="s">
        <v>245</v>
      </c>
      <c r="C87" s="24" t="s">
        <v>246</v>
      </c>
      <c r="D87" s="25" t="s">
        <v>23</v>
      </c>
      <c r="E87" s="23" t="s">
        <v>48</v>
      </c>
      <c r="F87" s="23" t="s">
        <v>43</v>
      </c>
      <c r="G87" s="23" t="s">
        <v>26</v>
      </c>
      <c r="H87" s="23" t="s">
        <v>41</v>
      </c>
      <c r="I87" s="26">
        <v>1387.5</v>
      </c>
      <c r="J87" s="26">
        <v>300</v>
      </c>
      <c r="K87" s="26">
        <v>0</v>
      </c>
      <c r="L87" s="23"/>
      <c r="M87" s="14">
        <f t="shared" si="10"/>
        <v>0</v>
      </c>
      <c r="N87" s="14">
        <f t="shared" si="11"/>
        <v>1687.5</v>
      </c>
      <c r="O87" s="14">
        <f t="shared" si="12"/>
        <v>1705.5</v>
      </c>
      <c r="P87" s="14">
        <f t="shared" si="13"/>
        <v>18</v>
      </c>
      <c r="Q87" s="14">
        <f t="shared" si="14"/>
        <v>1687.5</v>
      </c>
      <c r="R87" s="14" t="s">
        <v>29</v>
      </c>
      <c r="S87" s="13" t="s">
        <v>30</v>
      </c>
      <c r="T87" s="41" t="s">
        <v>452</v>
      </c>
      <c r="U87" s="41" t="s">
        <v>346</v>
      </c>
      <c r="V87" s="41" t="s">
        <v>399</v>
      </c>
    </row>
    <row r="88" spans="1:22" x14ac:dyDescent="0.25">
      <c r="A88" s="23">
        <v>87</v>
      </c>
      <c r="B88" s="32" t="s">
        <v>247</v>
      </c>
      <c r="C88" s="24" t="s">
        <v>248</v>
      </c>
      <c r="D88" s="25" t="s">
        <v>23</v>
      </c>
      <c r="E88" s="23" t="s">
        <v>25</v>
      </c>
      <c r="F88" s="23" t="s">
        <v>69</v>
      </c>
      <c r="G88" s="23" t="s">
        <v>26</v>
      </c>
      <c r="H88" s="23" t="s">
        <v>41</v>
      </c>
      <c r="I88" s="39">
        <v>257.45999999999998</v>
      </c>
      <c r="J88" s="26">
        <v>100</v>
      </c>
      <c r="K88" s="26">
        <v>0</v>
      </c>
      <c r="L88" s="23"/>
      <c r="M88" s="14">
        <f t="shared" si="10"/>
        <v>0</v>
      </c>
      <c r="N88" s="14">
        <f t="shared" si="11"/>
        <v>357.46</v>
      </c>
      <c r="O88" s="14">
        <f t="shared" si="12"/>
        <v>363.46</v>
      </c>
      <c r="P88" s="14">
        <f t="shared" si="13"/>
        <v>6</v>
      </c>
      <c r="Q88" s="14">
        <f t="shared" si="14"/>
        <v>357.46</v>
      </c>
      <c r="R88" s="14" t="s">
        <v>29</v>
      </c>
      <c r="S88" s="13" t="s">
        <v>30</v>
      </c>
      <c r="T88" s="41" t="s">
        <v>453</v>
      </c>
      <c r="U88" s="41" t="s">
        <v>454</v>
      </c>
      <c r="V88" s="41" t="s">
        <v>347</v>
      </c>
    </row>
    <row r="89" spans="1:22" x14ac:dyDescent="0.25">
      <c r="A89" s="23">
        <v>88</v>
      </c>
      <c r="B89" s="32" t="s">
        <v>63</v>
      </c>
      <c r="C89" s="24" t="s">
        <v>249</v>
      </c>
      <c r="D89" s="25" t="s">
        <v>23</v>
      </c>
      <c r="E89" s="23" t="s">
        <v>25</v>
      </c>
      <c r="F89" s="23" t="s">
        <v>69</v>
      </c>
      <c r="G89" s="23" t="s">
        <v>26</v>
      </c>
      <c r="H89" s="23" t="s">
        <v>27</v>
      </c>
      <c r="I89" s="39">
        <v>259.54000000000002</v>
      </c>
      <c r="J89" s="26">
        <v>100</v>
      </c>
      <c r="K89" s="26">
        <v>0</v>
      </c>
      <c r="L89" s="23"/>
      <c r="M89" s="14">
        <f t="shared" si="10"/>
        <v>0</v>
      </c>
      <c r="N89" s="14">
        <f t="shared" si="11"/>
        <v>359.54</v>
      </c>
      <c r="O89" s="14">
        <f t="shared" si="12"/>
        <v>365.54</v>
      </c>
      <c r="P89" s="14">
        <f t="shared" si="13"/>
        <v>6</v>
      </c>
      <c r="Q89" s="14">
        <f t="shared" si="14"/>
        <v>359.54</v>
      </c>
      <c r="R89" s="14" t="s">
        <v>29</v>
      </c>
      <c r="S89" s="13" t="s">
        <v>30</v>
      </c>
      <c r="T89" s="41" t="s">
        <v>455</v>
      </c>
      <c r="U89" s="41" t="s">
        <v>366</v>
      </c>
      <c r="V89" s="41" t="s">
        <v>347</v>
      </c>
    </row>
    <row r="90" spans="1:22" x14ac:dyDescent="0.25">
      <c r="A90" s="23">
        <v>89</v>
      </c>
      <c r="B90" s="32" t="s">
        <v>250</v>
      </c>
      <c r="C90" s="24" t="s">
        <v>251</v>
      </c>
      <c r="D90" s="25" t="s">
        <v>23</v>
      </c>
      <c r="E90" s="23" t="s">
        <v>25</v>
      </c>
      <c r="F90" s="23" t="s">
        <v>69</v>
      </c>
      <c r="G90" s="23" t="s">
        <v>26</v>
      </c>
      <c r="H90" s="23" t="s">
        <v>34</v>
      </c>
      <c r="I90" s="39">
        <v>259.54000000000002</v>
      </c>
      <c r="J90" s="26">
        <v>100</v>
      </c>
      <c r="K90" s="26">
        <v>0</v>
      </c>
      <c r="L90" s="23"/>
      <c r="M90" s="14">
        <f t="shared" si="10"/>
        <v>0</v>
      </c>
      <c r="N90" s="14">
        <f t="shared" si="11"/>
        <v>359.54</v>
      </c>
      <c r="O90" s="14">
        <f t="shared" si="12"/>
        <v>365.54</v>
      </c>
      <c r="P90" s="14">
        <f t="shared" si="13"/>
        <v>6</v>
      </c>
      <c r="Q90" s="14">
        <f t="shared" si="14"/>
        <v>359.54</v>
      </c>
      <c r="R90" s="14" t="s">
        <v>29</v>
      </c>
      <c r="S90" s="13" t="s">
        <v>30</v>
      </c>
      <c r="T90" s="41" t="s">
        <v>456</v>
      </c>
      <c r="U90" s="41" t="s">
        <v>363</v>
      </c>
      <c r="V90" s="41" t="s">
        <v>347</v>
      </c>
    </row>
    <row r="91" spans="1:22" ht="13.8" x14ac:dyDescent="0.25">
      <c r="A91" s="23">
        <v>90</v>
      </c>
      <c r="B91" s="37" t="s">
        <v>252</v>
      </c>
      <c r="C91" s="24" t="s">
        <v>253</v>
      </c>
      <c r="D91" s="25" t="s">
        <v>23</v>
      </c>
      <c r="E91" s="23" t="s">
        <v>25</v>
      </c>
      <c r="F91" s="23" t="s">
        <v>43</v>
      </c>
      <c r="G91" s="23" t="s">
        <v>26</v>
      </c>
      <c r="H91" s="23" t="s">
        <v>41</v>
      </c>
      <c r="I91" s="26">
        <v>1387.5</v>
      </c>
      <c r="J91" s="26">
        <v>300</v>
      </c>
      <c r="K91" s="26">
        <v>0</v>
      </c>
      <c r="L91" s="23"/>
      <c r="M91" s="14">
        <f t="shared" si="10"/>
        <v>0</v>
      </c>
      <c r="N91" s="14">
        <f t="shared" si="11"/>
        <v>1687.5</v>
      </c>
      <c r="O91" s="14">
        <f t="shared" si="12"/>
        <v>1705.5</v>
      </c>
      <c r="P91" s="14">
        <f t="shared" si="13"/>
        <v>18</v>
      </c>
      <c r="Q91" s="14">
        <f t="shared" si="14"/>
        <v>1687.5</v>
      </c>
      <c r="R91" s="14" t="s">
        <v>29</v>
      </c>
      <c r="S91" s="13" t="s">
        <v>30</v>
      </c>
      <c r="T91" s="41" t="s">
        <v>457</v>
      </c>
      <c r="U91" s="41" t="s">
        <v>389</v>
      </c>
      <c r="V91" s="41" t="s">
        <v>399</v>
      </c>
    </row>
    <row r="92" spans="1:22" x14ac:dyDescent="0.25">
      <c r="A92" s="23">
        <v>91</v>
      </c>
      <c r="B92" s="32" t="s">
        <v>254</v>
      </c>
      <c r="C92" s="24" t="s">
        <v>255</v>
      </c>
      <c r="D92" s="25" t="s">
        <v>23</v>
      </c>
      <c r="E92" s="23" t="s">
        <v>25</v>
      </c>
      <c r="F92" s="23" t="s">
        <v>69</v>
      </c>
      <c r="G92" s="23" t="s">
        <v>26</v>
      </c>
      <c r="H92" s="23" t="s">
        <v>34</v>
      </c>
      <c r="I92" s="39">
        <v>262.45</v>
      </c>
      <c r="J92" s="26">
        <v>100</v>
      </c>
      <c r="K92" s="26">
        <v>0</v>
      </c>
      <c r="L92" s="23"/>
      <c r="M92" s="14">
        <f t="shared" si="10"/>
        <v>0</v>
      </c>
      <c r="N92" s="14">
        <f t="shared" si="11"/>
        <v>362.45</v>
      </c>
      <c r="O92" s="14">
        <f t="shared" si="12"/>
        <v>368.45</v>
      </c>
      <c r="P92" s="14">
        <f t="shared" si="13"/>
        <v>6</v>
      </c>
      <c r="Q92" s="14">
        <f t="shared" si="14"/>
        <v>362.45</v>
      </c>
      <c r="R92" s="14" t="s">
        <v>29</v>
      </c>
      <c r="S92" s="13" t="s">
        <v>30</v>
      </c>
      <c r="T92" s="41" t="s">
        <v>458</v>
      </c>
      <c r="U92" s="41" t="s">
        <v>353</v>
      </c>
      <c r="V92" s="41" t="s">
        <v>347</v>
      </c>
    </row>
    <row r="93" spans="1:22" x14ac:dyDescent="0.25">
      <c r="A93" s="23">
        <v>92</v>
      </c>
      <c r="B93" s="27" t="s">
        <v>256</v>
      </c>
      <c r="C93" s="24" t="s">
        <v>257</v>
      </c>
      <c r="D93" s="25" t="s">
        <v>23</v>
      </c>
      <c r="E93" s="23" t="s">
        <v>25</v>
      </c>
      <c r="F93" s="23" t="s">
        <v>69</v>
      </c>
      <c r="G93" s="23" t="s">
        <v>26</v>
      </c>
      <c r="H93" s="23" t="s">
        <v>34</v>
      </c>
      <c r="I93" s="39">
        <v>262.45</v>
      </c>
      <c r="J93" s="26">
        <v>100</v>
      </c>
      <c r="K93" s="26">
        <v>0</v>
      </c>
      <c r="L93" s="23"/>
      <c r="M93" s="14">
        <f t="shared" si="10"/>
        <v>0</v>
      </c>
      <c r="N93" s="14">
        <f t="shared" si="11"/>
        <v>362.45</v>
      </c>
      <c r="O93" s="14">
        <f t="shared" si="12"/>
        <v>368.45</v>
      </c>
      <c r="P93" s="14">
        <f t="shared" si="13"/>
        <v>6</v>
      </c>
      <c r="Q93" s="14">
        <f t="shared" si="14"/>
        <v>362.45</v>
      </c>
      <c r="R93" s="14" t="s">
        <v>29</v>
      </c>
      <c r="S93" s="13" t="s">
        <v>30</v>
      </c>
      <c r="T93" s="41" t="s">
        <v>459</v>
      </c>
      <c r="U93" s="41" t="s">
        <v>353</v>
      </c>
      <c r="V93" s="41" t="s">
        <v>347</v>
      </c>
    </row>
    <row r="94" spans="1:22" x14ac:dyDescent="0.25">
      <c r="A94" s="23">
        <v>93</v>
      </c>
      <c r="B94" s="32" t="s">
        <v>258</v>
      </c>
      <c r="C94" s="24" t="s">
        <v>259</v>
      </c>
      <c r="D94" s="25" t="s">
        <v>23</v>
      </c>
      <c r="E94" s="23" t="s">
        <v>25</v>
      </c>
      <c r="F94" s="23" t="s">
        <v>69</v>
      </c>
      <c r="G94" s="23" t="s">
        <v>26</v>
      </c>
      <c r="H94" s="23" t="s">
        <v>34</v>
      </c>
      <c r="I94" s="39">
        <v>262.45</v>
      </c>
      <c r="J94" s="26">
        <v>100</v>
      </c>
      <c r="K94" s="26">
        <v>0</v>
      </c>
      <c r="L94" s="23"/>
      <c r="M94" s="14">
        <f t="shared" si="10"/>
        <v>0</v>
      </c>
      <c r="N94" s="14">
        <f t="shared" si="11"/>
        <v>362.45</v>
      </c>
      <c r="O94" s="14">
        <f t="shared" si="12"/>
        <v>368.45</v>
      </c>
      <c r="P94" s="14">
        <f t="shared" si="13"/>
        <v>6</v>
      </c>
      <c r="Q94" s="14">
        <f t="shared" si="14"/>
        <v>362.45</v>
      </c>
      <c r="R94" s="14" t="s">
        <v>29</v>
      </c>
      <c r="S94" s="13" t="s">
        <v>30</v>
      </c>
      <c r="T94" s="41" t="s">
        <v>460</v>
      </c>
      <c r="U94" s="41" t="s">
        <v>371</v>
      </c>
      <c r="V94" s="41" t="s">
        <v>347</v>
      </c>
    </row>
    <row r="95" spans="1:22" x14ac:dyDescent="0.25">
      <c r="A95" s="23">
        <v>94</v>
      </c>
      <c r="B95" s="27" t="s">
        <v>84</v>
      </c>
      <c r="C95" s="24" t="s">
        <v>85</v>
      </c>
      <c r="D95" s="25" t="s">
        <v>23</v>
      </c>
      <c r="E95" s="23" t="s">
        <v>48</v>
      </c>
      <c r="F95" s="23" t="s">
        <v>99</v>
      </c>
      <c r="G95" s="23" t="s">
        <v>26</v>
      </c>
      <c r="H95" s="23" t="s">
        <v>27</v>
      </c>
      <c r="I95" s="26">
        <v>0</v>
      </c>
      <c r="J95" s="26">
        <v>100</v>
      </c>
      <c r="K95" s="26">
        <v>0</v>
      </c>
      <c r="L95" s="23"/>
      <c r="M95" s="14">
        <f t="shared" si="10"/>
        <v>0</v>
      </c>
      <c r="N95" s="14">
        <f t="shared" si="11"/>
        <v>100</v>
      </c>
      <c r="O95" s="14">
        <f t="shared" si="12"/>
        <v>106</v>
      </c>
      <c r="P95" s="14">
        <f t="shared" si="13"/>
        <v>6</v>
      </c>
      <c r="Q95" s="14">
        <f t="shared" si="14"/>
        <v>100</v>
      </c>
      <c r="R95" s="14" t="s">
        <v>29</v>
      </c>
      <c r="S95" s="13" t="s">
        <v>30</v>
      </c>
      <c r="T95" s="41" t="s">
        <v>461</v>
      </c>
      <c r="U95" s="41" t="s">
        <v>358</v>
      </c>
      <c r="V95" s="41" t="s">
        <v>399</v>
      </c>
    </row>
    <row r="96" spans="1:22" x14ac:dyDescent="0.25">
      <c r="A96" s="23">
        <v>95</v>
      </c>
      <c r="B96" s="27" t="s">
        <v>260</v>
      </c>
      <c r="C96" s="24" t="s">
        <v>261</v>
      </c>
      <c r="D96" s="25" t="s">
        <v>23</v>
      </c>
      <c r="E96" s="23" t="s">
        <v>25</v>
      </c>
      <c r="F96" s="23" t="s">
        <v>69</v>
      </c>
      <c r="G96" s="23" t="s">
        <v>26</v>
      </c>
      <c r="H96" s="23" t="s">
        <v>34</v>
      </c>
      <c r="I96" s="39">
        <v>262.45</v>
      </c>
      <c r="J96" s="26">
        <v>100</v>
      </c>
      <c r="K96" s="26">
        <v>0</v>
      </c>
      <c r="L96" s="23"/>
      <c r="M96" s="14">
        <f t="shared" si="10"/>
        <v>0</v>
      </c>
      <c r="N96" s="14">
        <f t="shared" si="11"/>
        <v>362.45</v>
      </c>
      <c r="O96" s="14">
        <f t="shared" si="12"/>
        <v>368.45</v>
      </c>
      <c r="P96" s="14">
        <f t="shared" si="13"/>
        <v>6</v>
      </c>
      <c r="Q96" s="14">
        <f t="shared" si="14"/>
        <v>362.45</v>
      </c>
      <c r="R96" s="14" t="s">
        <v>29</v>
      </c>
      <c r="S96" s="13" t="s">
        <v>30</v>
      </c>
      <c r="T96" s="41" t="s">
        <v>462</v>
      </c>
      <c r="U96" s="41" t="s">
        <v>398</v>
      </c>
      <c r="V96" s="41" t="s">
        <v>347</v>
      </c>
    </row>
    <row r="97" spans="1:22" x14ac:dyDescent="0.25">
      <c r="A97" s="23">
        <v>96</v>
      </c>
      <c r="B97" s="27" t="s">
        <v>53</v>
      </c>
      <c r="C97" s="24" t="s">
        <v>54</v>
      </c>
      <c r="D97" s="25" t="s">
        <v>23</v>
      </c>
      <c r="E97" s="23" t="s">
        <v>25</v>
      </c>
      <c r="F97" s="23" t="s">
        <v>43</v>
      </c>
      <c r="G97" s="23" t="s">
        <v>26</v>
      </c>
      <c r="H97" s="23" t="s">
        <v>27</v>
      </c>
      <c r="I97" s="26">
        <v>0</v>
      </c>
      <c r="J97" s="26">
        <v>0</v>
      </c>
      <c r="K97" s="26">
        <v>13</v>
      </c>
      <c r="L97" s="23" t="s">
        <v>35</v>
      </c>
      <c r="M97" s="14">
        <f t="shared" si="10"/>
        <v>13.78</v>
      </c>
      <c r="N97" s="14">
        <f t="shared" si="11"/>
        <v>13.78</v>
      </c>
      <c r="O97" s="14">
        <f t="shared" si="12"/>
        <v>14.61</v>
      </c>
      <c r="P97" s="14">
        <f t="shared" si="13"/>
        <v>0.83</v>
      </c>
      <c r="Q97" s="14">
        <f t="shared" si="14"/>
        <v>13.78</v>
      </c>
      <c r="R97" s="14" t="s">
        <v>29</v>
      </c>
      <c r="S97" s="13" t="s">
        <v>30</v>
      </c>
      <c r="T97" s="41" t="s">
        <v>463</v>
      </c>
      <c r="U97" s="41" t="s">
        <v>363</v>
      </c>
      <c r="V97" s="41" t="s">
        <v>341</v>
      </c>
    </row>
    <row r="98" spans="1:22" x14ac:dyDescent="0.25">
      <c r="A98" s="23">
        <v>97</v>
      </c>
      <c r="B98" s="27" t="s">
        <v>71</v>
      </c>
      <c r="C98" s="24" t="s">
        <v>72</v>
      </c>
      <c r="D98" s="25" t="s">
        <v>23</v>
      </c>
      <c r="E98" s="23" t="s">
        <v>42</v>
      </c>
      <c r="F98" s="23" t="s">
        <v>43</v>
      </c>
      <c r="G98" s="23" t="s">
        <v>26</v>
      </c>
      <c r="H98" s="23" t="s">
        <v>27</v>
      </c>
      <c r="I98" s="26">
        <v>0</v>
      </c>
      <c r="J98" s="26">
        <v>0</v>
      </c>
      <c r="K98" s="26">
        <v>13</v>
      </c>
      <c r="L98" s="23" t="s">
        <v>35</v>
      </c>
      <c r="M98" s="14">
        <f t="shared" ref="M98:M129" si="15">K98*1.06</f>
        <v>13.78</v>
      </c>
      <c r="N98" s="14">
        <f t="shared" ref="N98:N129" si="16">I98+J98+M98</f>
        <v>13.78</v>
      </c>
      <c r="O98" s="14">
        <f t="shared" ref="O98:O129" si="17">I98+(J98+M98)*1.06</f>
        <v>14.61</v>
      </c>
      <c r="P98" s="14">
        <f t="shared" ref="P98:P129" si="18">(M98+J98)*0.06</f>
        <v>0.83</v>
      </c>
      <c r="Q98" s="14">
        <f t="shared" ref="Q98:Q129" si="19">O98-P98</f>
        <v>13.78</v>
      </c>
      <c r="R98" s="14" t="s">
        <v>29</v>
      </c>
      <c r="S98" s="13" t="s">
        <v>30</v>
      </c>
      <c r="T98" s="41" t="s">
        <v>464</v>
      </c>
      <c r="U98" s="41" t="s">
        <v>358</v>
      </c>
      <c r="V98" s="41" t="s">
        <v>399</v>
      </c>
    </row>
    <row r="99" spans="1:22" x14ac:dyDescent="0.25">
      <c r="A99" s="23">
        <v>98</v>
      </c>
      <c r="B99" s="32" t="s">
        <v>262</v>
      </c>
      <c r="C99" s="24" t="s">
        <v>263</v>
      </c>
      <c r="D99" s="25" t="s">
        <v>23</v>
      </c>
      <c r="E99" s="23" t="s">
        <v>25</v>
      </c>
      <c r="F99" s="23" t="s">
        <v>69</v>
      </c>
      <c r="G99" s="23" t="s">
        <v>26</v>
      </c>
      <c r="H99" s="23" t="s">
        <v>34</v>
      </c>
      <c r="I99" s="39">
        <v>262.45</v>
      </c>
      <c r="J99" s="26">
        <v>100</v>
      </c>
      <c r="K99" s="26">
        <v>0</v>
      </c>
      <c r="L99" s="23"/>
      <c r="M99" s="14">
        <f t="shared" si="15"/>
        <v>0</v>
      </c>
      <c r="N99" s="14">
        <f t="shared" si="16"/>
        <v>362.45</v>
      </c>
      <c r="O99" s="14">
        <f t="shared" si="17"/>
        <v>368.45</v>
      </c>
      <c r="P99" s="14">
        <f t="shared" si="18"/>
        <v>6</v>
      </c>
      <c r="Q99" s="14">
        <f t="shared" si="19"/>
        <v>362.45</v>
      </c>
      <c r="R99" s="14" t="s">
        <v>29</v>
      </c>
      <c r="S99" s="13" t="s">
        <v>30</v>
      </c>
      <c r="T99" s="41" t="s">
        <v>465</v>
      </c>
      <c r="U99" s="41" t="s">
        <v>466</v>
      </c>
      <c r="V99" s="41" t="s">
        <v>347</v>
      </c>
    </row>
    <row r="100" spans="1:22" x14ac:dyDescent="0.25">
      <c r="A100" s="23">
        <v>99</v>
      </c>
      <c r="B100" s="27" t="s">
        <v>264</v>
      </c>
      <c r="C100" s="24" t="s">
        <v>265</v>
      </c>
      <c r="D100" s="25" t="s">
        <v>23</v>
      </c>
      <c r="E100" s="23" t="s">
        <v>25</v>
      </c>
      <c r="F100" s="23" t="s">
        <v>69</v>
      </c>
      <c r="G100" s="23" t="s">
        <v>26</v>
      </c>
      <c r="H100" s="23" t="s">
        <v>34</v>
      </c>
      <c r="I100" s="39">
        <v>262.45</v>
      </c>
      <c r="J100" s="26">
        <v>100</v>
      </c>
      <c r="K100" s="26">
        <v>0</v>
      </c>
      <c r="L100" s="23"/>
      <c r="M100" s="14">
        <f t="shared" si="15"/>
        <v>0</v>
      </c>
      <c r="N100" s="14">
        <f t="shared" si="16"/>
        <v>362.45</v>
      </c>
      <c r="O100" s="14">
        <f t="shared" si="17"/>
        <v>368.45</v>
      </c>
      <c r="P100" s="14">
        <f t="shared" si="18"/>
        <v>6</v>
      </c>
      <c r="Q100" s="14">
        <f t="shared" si="19"/>
        <v>362.45</v>
      </c>
      <c r="R100" s="14" t="s">
        <v>29</v>
      </c>
      <c r="S100" s="13" t="s">
        <v>30</v>
      </c>
      <c r="T100" s="41" t="s">
        <v>467</v>
      </c>
      <c r="U100" s="41" t="s">
        <v>353</v>
      </c>
      <c r="V100" s="41" t="s">
        <v>347</v>
      </c>
    </row>
    <row r="101" spans="1:22" x14ac:dyDescent="0.25">
      <c r="A101" s="23">
        <v>100</v>
      </c>
      <c r="B101" s="32" t="s">
        <v>266</v>
      </c>
      <c r="C101" s="24" t="s">
        <v>267</v>
      </c>
      <c r="D101" s="25" t="s">
        <v>23</v>
      </c>
      <c r="E101" s="23" t="s">
        <v>25</v>
      </c>
      <c r="F101" s="23" t="s">
        <v>69</v>
      </c>
      <c r="G101" s="23" t="s">
        <v>26</v>
      </c>
      <c r="H101" s="23" t="s">
        <v>34</v>
      </c>
      <c r="I101" s="39">
        <v>262.45</v>
      </c>
      <c r="J101" s="26">
        <v>100</v>
      </c>
      <c r="K101" s="26">
        <v>0</v>
      </c>
      <c r="L101" s="23"/>
      <c r="M101" s="14">
        <f t="shared" si="15"/>
        <v>0</v>
      </c>
      <c r="N101" s="14">
        <f t="shared" si="16"/>
        <v>362.45</v>
      </c>
      <c r="O101" s="14">
        <f t="shared" si="17"/>
        <v>368.45</v>
      </c>
      <c r="P101" s="14">
        <f t="shared" si="18"/>
        <v>6</v>
      </c>
      <c r="Q101" s="14">
        <f t="shared" si="19"/>
        <v>362.45</v>
      </c>
      <c r="R101" s="14" t="s">
        <v>29</v>
      </c>
      <c r="S101" s="13" t="s">
        <v>30</v>
      </c>
      <c r="T101" s="41" t="s">
        <v>468</v>
      </c>
      <c r="U101" s="41" t="s">
        <v>363</v>
      </c>
      <c r="V101" s="41" t="s">
        <v>347</v>
      </c>
    </row>
    <row r="102" spans="1:22" x14ac:dyDescent="0.25">
      <c r="A102" s="23">
        <v>101</v>
      </c>
      <c r="B102" s="27" t="s">
        <v>268</v>
      </c>
      <c r="C102" s="24" t="s">
        <v>269</v>
      </c>
      <c r="D102" s="25" t="s">
        <v>23</v>
      </c>
      <c r="E102" s="23" t="s">
        <v>25</v>
      </c>
      <c r="F102" s="23" t="s">
        <v>69</v>
      </c>
      <c r="G102" s="23" t="s">
        <v>26</v>
      </c>
      <c r="H102" s="23" t="s">
        <v>41</v>
      </c>
      <c r="I102" s="23">
        <v>260.33999999999997</v>
      </c>
      <c r="J102" s="26">
        <v>100</v>
      </c>
      <c r="K102" s="26">
        <v>0</v>
      </c>
      <c r="L102" s="23"/>
      <c r="M102" s="14">
        <f t="shared" si="15"/>
        <v>0</v>
      </c>
      <c r="N102" s="14">
        <f t="shared" si="16"/>
        <v>360.34</v>
      </c>
      <c r="O102" s="14">
        <f t="shared" si="17"/>
        <v>366.34</v>
      </c>
      <c r="P102" s="14">
        <f t="shared" si="18"/>
        <v>6</v>
      </c>
      <c r="Q102" s="14">
        <f t="shared" si="19"/>
        <v>360.34</v>
      </c>
      <c r="R102" s="14" t="s">
        <v>29</v>
      </c>
      <c r="S102" s="13" t="s">
        <v>30</v>
      </c>
      <c r="T102" s="41" t="s">
        <v>469</v>
      </c>
      <c r="U102" s="41" t="s">
        <v>346</v>
      </c>
      <c r="V102" s="41" t="s">
        <v>347</v>
      </c>
    </row>
    <row r="103" spans="1:22" x14ac:dyDescent="0.25">
      <c r="A103" s="23">
        <v>102</v>
      </c>
      <c r="B103" s="32" t="s">
        <v>110</v>
      </c>
      <c r="C103" s="24" t="s">
        <v>270</v>
      </c>
      <c r="D103" s="25" t="s">
        <v>23</v>
      </c>
      <c r="E103" s="23" t="s">
        <v>25</v>
      </c>
      <c r="F103" s="23" t="s">
        <v>69</v>
      </c>
      <c r="G103" s="23" t="s">
        <v>26</v>
      </c>
      <c r="H103" s="23" t="s">
        <v>41</v>
      </c>
      <c r="I103" s="23">
        <v>260.33999999999997</v>
      </c>
      <c r="J103" s="26">
        <v>100</v>
      </c>
      <c r="K103" s="26">
        <v>0</v>
      </c>
      <c r="L103" s="23"/>
      <c r="M103" s="14">
        <f t="shared" si="15"/>
        <v>0</v>
      </c>
      <c r="N103" s="14">
        <f t="shared" si="16"/>
        <v>360.34</v>
      </c>
      <c r="O103" s="14">
        <f t="shared" si="17"/>
        <v>366.34</v>
      </c>
      <c r="P103" s="14">
        <f t="shared" si="18"/>
        <v>6</v>
      </c>
      <c r="Q103" s="14">
        <f t="shared" si="19"/>
        <v>360.34</v>
      </c>
      <c r="R103" s="14" t="s">
        <v>29</v>
      </c>
      <c r="S103" s="13" t="s">
        <v>30</v>
      </c>
      <c r="T103" s="41" t="s">
        <v>470</v>
      </c>
      <c r="U103" s="41" t="s">
        <v>405</v>
      </c>
      <c r="V103" s="41" t="s">
        <v>347</v>
      </c>
    </row>
    <row r="104" spans="1:22" x14ac:dyDescent="0.25">
      <c r="A104" s="23">
        <v>103</v>
      </c>
      <c r="B104" s="27" t="s">
        <v>271</v>
      </c>
      <c r="C104" s="24" t="s">
        <v>272</v>
      </c>
      <c r="D104" s="25" t="s">
        <v>23</v>
      </c>
      <c r="E104" s="23" t="s">
        <v>25</v>
      </c>
      <c r="F104" s="23" t="s">
        <v>69</v>
      </c>
      <c r="G104" s="23" t="s">
        <v>26</v>
      </c>
      <c r="H104" s="23" t="s">
        <v>41</v>
      </c>
      <c r="I104" s="39">
        <v>259.58</v>
      </c>
      <c r="J104" s="26">
        <v>100</v>
      </c>
      <c r="K104" s="26">
        <v>0</v>
      </c>
      <c r="L104" s="23"/>
      <c r="M104" s="14">
        <f t="shared" si="15"/>
        <v>0</v>
      </c>
      <c r="N104" s="14">
        <f t="shared" si="16"/>
        <v>359.58</v>
      </c>
      <c r="O104" s="14">
        <f t="shared" si="17"/>
        <v>365.58</v>
      </c>
      <c r="P104" s="14">
        <f t="shared" si="18"/>
        <v>6</v>
      </c>
      <c r="Q104" s="14">
        <f t="shared" si="19"/>
        <v>359.58</v>
      </c>
      <c r="R104" s="14" t="s">
        <v>29</v>
      </c>
      <c r="S104" s="13" t="s">
        <v>30</v>
      </c>
      <c r="T104" s="41" t="s">
        <v>471</v>
      </c>
      <c r="U104" s="41" t="s">
        <v>454</v>
      </c>
      <c r="V104" s="41" t="s">
        <v>347</v>
      </c>
    </row>
    <row r="105" spans="1:22" x14ac:dyDescent="0.25">
      <c r="A105" s="23">
        <v>104</v>
      </c>
      <c r="B105" s="32" t="s">
        <v>273</v>
      </c>
      <c r="C105" s="24" t="s">
        <v>274</v>
      </c>
      <c r="D105" s="25" t="s">
        <v>23</v>
      </c>
      <c r="E105" s="23" t="s">
        <v>25</v>
      </c>
      <c r="F105" s="23" t="s">
        <v>69</v>
      </c>
      <c r="G105" s="23" t="s">
        <v>26</v>
      </c>
      <c r="H105" s="23" t="s">
        <v>41</v>
      </c>
      <c r="I105" s="39">
        <v>259.58</v>
      </c>
      <c r="J105" s="26">
        <v>100</v>
      </c>
      <c r="K105" s="26">
        <v>0</v>
      </c>
      <c r="L105" s="23"/>
      <c r="M105" s="14">
        <f t="shared" si="15"/>
        <v>0</v>
      </c>
      <c r="N105" s="14">
        <f t="shared" si="16"/>
        <v>359.58</v>
      </c>
      <c r="O105" s="14">
        <f t="shared" si="17"/>
        <v>365.58</v>
      </c>
      <c r="P105" s="14">
        <f t="shared" si="18"/>
        <v>6</v>
      </c>
      <c r="Q105" s="14">
        <f t="shared" si="19"/>
        <v>359.58</v>
      </c>
      <c r="R105" s="14" t="s">
        <v>29</v>
      </c>
      <c r="S105" s="13" t="s">
        <v>30</v>
      </c>
      <c r="T105" s="41" t="s">
        <v>472</v>
      </c>
      <c r="U105" s="41" t="s">
        <v>387</v>
      </c>
      <c r="V105" s="41" t="s">
        <v>347</v>
      </c>
    </row>
    <row r="106" spans="1:22" x14ac:dyDescent="0.25">
      <c r="A106" s="23">
        <v>105</v>
      </c>
      <c r="B106" s="32" t="s">
        <v>275</v>
      </c>
      <c r="C106" s="24" t="s">
        <v>276</v>
      </c>
      <c r="D106" s="25" t="s">
        <v>23</v>
      </c>
      <c r="E106" s="23" t="s">
        <v>25</v>
      </c>
      <c r="F106" s="23" t="s">
        <v>69</v>
      </c>
      <c r="G106" s="23" t="s">
        <v>26</v>
      </c>
      <c r="H106" s="23" t="s">
        <v>41</v>
      </c>
      <c r="I106" s="39">
        <v>262.77999999999997</v>
      </c>
      <c r="J106" s="26">
        <v>100</v>
      </c>
      <c r="K106" s="26">
        <v>0</v>
      </c>
      <c r="L106" s="23"/>
      <c r="M106" s="14">
        <f t="shared" si="15"/>
        <v>0</v>
      </c>
      <c r="N106" s="14">
        <f t="shared" si="16"/>
        <v>362.78</v>
      </c>
      <c r="O106" s="14">
        <f t="shared" si="17"/>
        <v>368.78</v>
      </c>
      <c r="P106" s="14">
        <f t="shared" si="18"/>
        <v>6</v>
      </c>
      <c r="Q106" s="14">
        <f t="shared" si="19"/>
        <v>362.78</v>
      </c>
      <c r="R106" s="14" t="s">
        <v>29</v>
      </c>
      <c r="S106" s="13" t="s">
        <v>30</v>
      </c>
      <c r="T106" s="41" t="s">
        <v>473</v>
      </c>
      <c r="U106" s="41" t="s">
        <v>353</v>
      </c>
      <c r="V106" s="41" t="s">
        <v>347</v>
      </c>
    </row>
    <row r="107" spans="1:22" x14ac:dyDescent="0.25">
      <c r="A107" s="23">
        <v>106</v>
      </c>
      <c r="B107" s="27" t="s">
        <v>277</v>
      </c>
      <c r="C107" s="24" t="s">
        <v>278</v>
      </c>
      <c r="D107" s="25" t="s">
        <v>23</v>
      </c>
      <c r="E107" s="23" t="s">
        <v>25</v>
      </c>
      <c r="F107" s="23" t="s">
        <v>69</v>
      </c>
      <c r="G107" s="23" t="s">
        <v>26</v>
      </c>
      <c r="H107" s="23" t="s">
        <v>34</v>
      </c>
      <c r="I107" s="39">
        <v>262.77999999999997</v>
      </c>
      <c r="J107" s="26">
        <v>100</v>
      </c>
      <c r="K107" s="26">
        <v>0</v>
      </c>
      <c r="L107" s="23"/>
      <c r="M107" s="14">
        <f t="shared" si="15"/>
        <v>0</v>
      </c>
      <c r="N107" s="14">
        <f t="shared" si="16"/>
        <v>362.78</v>
      </c>
      <c r="O107" s="14">
        <f t="shared" si="17"/>
        <v>368.78</v>
      </c>
      <c r="P107" s="14">
        <f t="shared" si="18"/>
        <v>6</v>
      </c>
      <c r="Q107" s="14">
        <f t="shared" si="19"/>
        <v>362.78</v>
      </c>
      <c r="R107" s="14" t="s">
        <v>29</v>
      </c>
      <c r="S107" s="13" t="s">
        <v>30</v>
      </c>
      <c r="T107" s="41" t="s">
        <v>474</v>
      </c>
      <c r="U107" s="41" t="s">
        <v>346</v>
      </c>
      <c r="V107" s="41" t="s">
        <v>347</v>
      </c>
    </row>
    <row r="108" spans="1:22" x14ac:dyDescent="0.25">
      <c r="A108" s="23">
        <v>107</v>
      </c>
      <c r="B108" s="27" t="s">
        <v>279</v>
      </c>
      <c r="C108" s="24" t="s">
        <v>280</v>
      </c>
      <c r="D108" s="25" t="s">
        <v>23</v>
      </c>
      <c r="E108" s="23" t="s">
        <v>25</v>
      </c>
      <c r="F108" s="23" t="s">
        <v>69</v>
      </c>
      <c r="G108" s="23" t="s">
        <v>26</v>
      </c>
      <c r="H108" s="23" t="s">
        <v>41</v>
      </c>
      <c r="I108" s="23">
        <v>259.33</v>
      </c>
      <c r="J108" s="26">
        <v>100</v>
      </c>
      <c r="K108" s="26">
        <v>0</v>
      </c>
      <c r="L108" s="23"/>
      <c r="M108" s="14">
        <f t="shared" si="15"/>
        <v>0</v>
      </c>
      <c r="N108" s="14">
        <f t="shared" si="16"/>
        <v>359.33</v>
      </c>
      <c r="O108" s="14">
        <f t="shared" si="17"/>
        <v>365.33</v>
      </c>
      <c r="P108" s="14">
        <f t="shared" si="18"/>
        <v>6</v>
      </c>
      <c r="Q108" s="14">
        <f t="shared" si="19"/>
        <v>359.33</v>
      </c>
      <c r="R108" s="14" t="s">
        <v>29</v>
      </c>
      <c r="S108" s="13" t="s">
        <v>30</v>
      </c>
      <c r="T108" s="41" t="s">
        <v>475</v>
      </c>
      <c r="U108" s="41" t="s">
        <v>358</v>
      </c>
      <c r="V108" s="41" t="s">
        <v>347</v>
      </c>
    </row>
    <row r="109" spans="1:22" x14ac:dyDescent="0.25">
      <c r="A109" s="23">
        <v>108</v>
      </c>
      <c r="B109" s="27" t="s">
        <v>281</v>
      </c>
      <c r="C109" s="24" t="s">
        <v>282</v>
      </c>
      <c r="D109" s="25" t="s">
        <v>23</v>
      </c>
      <c r="E109" s="23" t="s">
        <v>25</v>
      </c>
      <c r="F109" s="23" t="s">
        <v>69</v>
      </c>
      <c r="G109" s="23" t="s">
        <v>26</v>
      </c>
      <c r="H109" s="23" t="s">
        <v>34</v>
      </c>
      <c r="I109" s="23">
        <v>259.33</v>
      </c>
      <c r="J109" s="26">
        <v>100</v>
      </c>
      <c r="K109" s="26">
        <v>0</v>
      </c>
      <c r="L109" s="23"/>
      <c r="M109" s="14">
        <f t="shared" si="15"/>
        <v>0</v>
      </c>
      <c r="N109" s="14">
        <f t="shared" si="16"/>
        <v>359.33</v>
      </c>
      <c r="O109" s="14">
        <f t="shared" si="17"/>
        <v>365.33</v>
      </c>
      <c r="P109" s="14">
        <f t="shared" si="18"/>
        <v>6</v>
      </c>
      <c r="Q109" s="14">
        <f t="shared" si="19"/>
        <v>359.33</v>
      </c>
      <c r="R109" s="14" t="s">
        <v>29</v>
      </c>
      <c r="S109" s="13" t="s">
        <v>30</v>
      </c>
      <c r="T109" s="41" t="s">
        <v>476</v>
      </c>
      <c r="U109" s="41" t="s">
        <v>353</v>
      </c>
      <c r="V109" s="41" t="s">
        <v>347</v>
      </c>
    </row>
    <row r="110" spans="1:22" x14ac:dyDescent="0.25">
      <c r="A110" s="23">
        <v>109</v>
      </c>
      <c r="B110" s="27" t="s">
        <v>283</v>
      </c>
      <c r="C110" s="24" t="s">
        <v>284</v>
      </c>
      <c r="D110" s="25" t="s">
        <v>23</v>
      </c>
      <c r="E110" s="23" t="s">
        <v>42</v>
      </c>
      <c r="F110" s="23" t="s">
        <v>43</v>
      </c>
      <c r="G110" s="23" t="s">
        <v>26</v>
      </c>
      <c r="H110" s="23" t="s">
        <v>41</v>
      </c>
      <c r="I110" s="26">
        <v>1387.5</v>
      </c>
      <c r="J110" s="26">
        <v>300</v>
      </c>
      <c r="K110" s="26">
        <v>0</v>
      </c>
      <c r="L110" s="23"/>
      <c r="M110" s="14">
        <f t="shared" si="15"/>
        <v>0</v>
      </c>
      <c r="N110" s="14">
        <f t="shared" si="16"/>
        <v>1687.5</v>
      </c>
      <c r="O110" s="14">
        <f t="shared" si="17"/>
        <v>1705.5</v>
      </c>
      <c r="P110" s="14">
        <f t="shared" si="18"/>
        <v>18</v>
      </c>
      <c r="Q110" s="14">
        <f t="shared" si="19"/>
        <v>1687.5</v>
      </c>
      <c r="R110" s="14" t="s">
        <v>29</v>
      </c>
      <c r="S110" s="13" t="s">
        <v>30</v>
      </c>
      <c r="T110" s="41" t="s">
        <v>477</v>
      </c>
      <c r="U110" s="41" t="s">
        <v>358</v>
      </c>
      <c r="V110" s="41" t="s">
        <v>399</v>
      </c>
    </row>
    <row r="111" spans="1:22" x14ac:dyDescent="0.25">
      <c r="A111" s="23">
        <v>110</v>
      </c>
      <c r="B111" s="27" t="s">
        <v>285</v>
      </c>
      <c r="C111" s="24" t="s">
        <v>286</v>
      </c>
      <c r="D111" s="25" t="s">
        <v>23</v>
      </c>
      <c r="E111" s="23" t="s">
        <v>25</v>
      </c>
      <c r="F111" s="23" t="s">
        <v>69</v>
      </c>
      <c r="G111" s="23" t="s">
        <v>26</v>
      </c>
      <c r="H111" s="23" t="s">
        <v>34</v>
      </c>
      <c r="I111" s="23">
        <v>259.33</v>
      </c>
      <c r="J111" s="26">
        <v>100</v>
      </c>
      <c r="K111" s="26">
        <v>0</v>
      </c>
      <c r="L111" s="23"/>
      <c r="M111" s="14">
        <f t="shared" si="15"/>
        <v>0</v>
      </c>
      <c r="N111" s="14">
        <f t="shared" si="16"/>
        <v>359.33</v>
      </c>
      <c r="O111" s="14">
        <f t="shared" si="17"/>
        <v>365.33</v>
      </c>
      <c r="P111" s="14">
        <f t="shared" si="18"/>
        <v>6</v>
      </c>
      <c r="Q111" s="14">
        <f t="shared" si="19"/>
        <v>359.33</v>
      </c>
      <c r="R111" s="14" t="s">
        <v>29</v>
      </c>
      <c r="S111" s="13" t="s">
        <v>30</v>
      </c>
      <c r="T111" s="41" t="s">
        <v>478</v>
      </c>
      <c r="U111" s="41" t="s">
        <v>358</v>
      </c>
      <c r="V111" s="41" t="s">
        <v>347</v>
      </c>
    </row>
    <row r="112" spans="1:22" x14ac:dyDescent="0.25">
      <c r="A112" s="23">
        <v>111</v>
      </c>
      <c r="B112" s="32" t="s">
        <v>287</v>
      </c>
      <c r="C112" s="24" t="s">
        <v>288</v>
      </c>
      <c r="D112" s="25" t="s">
        <v>23</v>
      </c>
      <c r="E112" s="23" t="s">
        <v>42</v>
      </c>
      <c r="F112" s="23" t="s">
        <v>43</v>
      </c>
      <c r="G112" s="23" t="s">
        <v>26</v>
      </c>
      <c r="H112" s="23" t="s">
        <v>41</v>
      </c>
      <c r="I112" s="26">
        <v>1387.5</v>
      </c>
      <c r="J112" s="26">
        <v>300</v>
      </c>
      <c r="K112" s="26">
        <v>0</v>
      </c>
      <c r="L112" s="23"/>
      <c r="M112" s="14">
        <f t="shared" si="15"/>
        <v>0</v>
      </c>
      <c r="N112" s="14">
        <f t="shared" si="16"/>
        <v>1687.5</v>
      </c>
      <c r="O112" s="14">
        <f t="shared" si="17"/>
        <v>1705.5</v>
      </c>
      <c r="P112" s="14">
        <f t="shared" si="18"/>
        <v>18</v>
      </c>
      <c r="Q112" s="14">
        <f t="shared" si="19"/>
        <v>1687.5</v>
      </c>
      <c r="R112" s="14" t="s">
        <v>29</v>
      </c>
      <c r="S112" s="13" t="s">
        <v>30</v>
      </c>
      <c r="T112" s="41" t="s">
        <v>479</v>
      </c>
      <c r="U112" s="41" t="s">
        <v>398</v>
      </c>
      <c r="V112" s="41" t="s">
        <v>399</v>
      </c>
    </row>
    <row r="113" spans="1:22" x14ac:dyDescent="0.25">
      <c r="A113" s="23">
        <v>112</v>
      </c>
      <c r="B113" s="27" t="s">
        <v>95</v>
      </c>
      <c r="C113" s="24" t="s">
        <v>96</v>
      </c>
      <c r="D113" s="25" t="s">
        <v>23</v>
      </c>
      <c r="E113" s="23" t="s">
        <v>48</v>
      </c>
      <c r="F113" s="23" t="s">
        <v>99</v>
      </c>
      <c r="G113" s="23" t="s">
        <v>26</v>
      </c>
      <c r="H113" s="23" t="s">
        <v>27</v>
      </c>
      <c r="I113" s="26">
        <v>0</v>
      </c>
      <c r="J113" s="26">
        <v>100</v>
      </c>
      <c r="K113" s="26">
        <v>0</v>
      </c>
      <c r="L113" s="23"/>
      <c r="M113" s="14">
        <f t="shared" si="15"/>
        <v>0</v>
      </c>
      <c r="N113" s="14">
        <f t="shared" si="16"/>
        <v>100</v>
      </c>
      <c r="O113" s="14">
        <f t="shared" si="17"/>
        <v>106</v>
      </c>
      <c r="P113" s="14">
        <f t="shared" si="18"/>
        <v>6</v>
      </c>
      <c r="Q113" s="14">
        <f t="shared" si="19"/>
        <v>100</v>
      </c>
      <c r="R113" s="14" t="s">
        <v>29</v>
      </c>
      <c r="S113" s="13" t="s">
        <v>30</v>
      </c>
      <c r="T113" s="41" t="s">
        <v>480</v>
      </c>
      <c r="U113" s="41" t="s">
        <v>391</v>
      </c>
      <c r="V113" s="41" t="s">
        <v>399</v>
      </c>
    </row>
    <row r="114" spans="1:22" x14ac:dyDescent="0.25">
      <c r="A114" s="23">
        <v>113</v>
      </c>
      <c r="B114" s="32" t="s">
        <v>114</v>
      </c>
      <c r="C114" s="24" t="s">
        <v>289</v>
      </c>
      <c r="D114" s="25" t="s">
        <v>23</v>
      </c>
      <c r="E114" s="23" t="s">
        <v>25</v>
      </c>
      <c r="F114" s="23" t="s">
        <v>69</v>
      </c>
      <c r="G114" s="23" t="s">
        <v>26</v>
      </c>
      <c r="H114" s="23" t="s">
        <v>34</v>
      </c>
      <c r="I114" s="23">
        <v>259.33</v>
      </c>
      <c r="J114" s="26">
        <v>100</v>
      </c>
      <c r="K114" s="26">
        <v>0</v>
      </c>
      <c r="L114" s="23"/>
      <c r="M114" s="14">
        <f t="shared" si="15"/>
        <v>0</v>
      </c>
      <c r="N114" s="14">
        <f t="shared" si="16"/>
        <v>359.33</v>
      </c>
      <c r="O114" s="14">
        <f t="shared" si="17"/>
        <v>365.33</v>
      </c>
      <c r="P114" s="14">
        <f t="shared" si="18"/>
        <v>6</v>
      </c>
      <c r="Q114" s="14">
        <f t="shared" si="19"/>
        <v>359.33</v>
      </c>
      <c r="R114" s="14" t="s">
        <v>29</v>
      </c>
      <c r="S114" s="13" t="s">
        <v>30</v>
      </c>
      <c r="T114" s="41" t="s">
        <v>481</v>
      </c>
      <c r="U114" s="41" t="s">
        <v>353</v>
      </c>
      <c r="V114" s="41" t="s">
        <v>347</v>
      </c>
    </row>
    <row r="115" spans="1:22" x14ac:dyDescent="0.25">
      <c r="A115" s="23">
        <v>114</v>
      </c>
      <c r="B115" s="27" t="s">
        <v>290</v>
      </c>
      <c r="C115" s="24" t="s">
        <v>291</v>
      </c>
      <c r="D115" s="25" t="s">
        <v>23</v>
      </c>
      <c r="E115" s="23" t="s">
        <v>25</v>
      </c>
      <c r="F115" s="23" t="s">
        <v>69</v>
      </c>
      <c r="G115" s="23" t="s">
        <v>26</v>
      </c>
      <c r="H115" s="23" t="s">
        <v>34</v>
      </c>
      <c r="I115" s="39">
        <v>262.77999999999997</v>
      </c>
      <c r="J115" s="26">
        <v>100</v>
      </c>
      <c r="K115" s="26">
        <v>0</v>
      </c>
      <c r="L115" s="23"/>
      <c r="M115" s="14">
        <f t="shared" si="15"/>
        <v>0</v>
      </c>
      <c r="N115" s="14">
        <f t="shared" si="16"/>
        <v>362.78</v>
      </c>
      <c r="O115" s="14">
        <f t="shared" si="17"/>
        <v>368.78</v>
      </c>
      <c r="P115" s="14">
        <f t="shared" si="18"/>
        <v>6</v>
      </c>
      <c r="Q115" s="14">
        <f t="shared" si="19"/>
        <v>362.78</v>
      </c>
      <c r="R115" s="14" t="s">
        <v>29</v>
      </c>
      <c r="S115" s="13" t="s">
        <v>30</v>
      </c>
      <c r="T115" s="41" t="s">
        <v>482</v>
      </c>
      <c r="U115" s="41" t="s">
        <v>398</v>
      </c>
      <c r="V115" s="41" t="s">
        <v>347</v>
      </c>
    </row>
    <row r="116" spans="1:22" ht="13.8" x14ac:dyDescent="0.25">
      <c r="A116" s="23">
        <v>115</v>
      </c>
      <c r="B116" s="37" t="s">
        <v>292</v>
      </c>
      <c r="C116" s="24" t="s">
        <v>76</v>
      </c>
      <c r="D116" s="25" t="s">
        <v>23</v>
      </c>
      <c r="E116" s="23" t="s">
        <v>25</v>
      </c>
      <c r="F116" s="23" t="s">
        <v>43</v>
      </c>
      <c r="G116" s="23" t="s">
        <v>26</v>
      </c>
      <c r="H116" s="23" t="s">
        <v>41</v>
      </c>
      <c r="I116" s="26">
        <v>1120</v>
      </c>
      <c r="J116" s="26">
        <v>300</v>
      </c>
      <c r="K116" s="26">
        <v>0</v>
      </c>
      <c r="L116" s="23"/>
      <c r="M116" s="14">
        <f t="shared" si="15"/>
        <v>0</v>
      </c>
      <c r="N116" s="14">
        <f t="shared" si="16"/>
        <v>1420</v>
      </c>
      <c r="O116" s="14">
        <f t="shared" si="17"/>
        <v>1438</v>
      </c>
      <c r="P116" s="14">
        <f t="shared" si="18"/>
        <v>18</v>
      </c>
      <c r="Q116" s="14">
        <f t="shared" si="19"/>
        <v>1420</v>
      </c>
      <c r="R116" s="14" t="s">
        <v>29</v>
      </c>
      <c r="S116" s="13" t="s">
        <v>30</v>
      </c>
      <c r="T116" s="41" t="s">
        <v>483</v>
      </c>
      <c r="U116" s="41" t="s">
        <v>346</v>
      </c>
      <c r="V116" s="41" t="s">
        <v>399</v>
      </c>
    </row>
    <row r="117" spans="1:22" x14ac:dyDescent="0.25">
      <c r="A117" s="23">
        <v>116</v>
      </c>
      <c r="B117" s="27" t="s">
        <v>46</v>
      </c>
      <c r="C117" s="24" t="s">
        <v>293</v>
      </c>
      <c r="D117" s="25" t="s">
        <v>23</v>
      </c>
      <c r="E117" s="23" t="s">
        <v>25</v>
      </c>
      <c r="F117" s="23" t="s">
        <v>69</v>
      </c>
      <c r="G117" s="23" t="s">
        <v>26</v>
      </c>
      <c r="H117" s="23" t="s">
        <v>34</v>
      </c>
      <c r="I117" s="39">
        <v>262.77999999999997</v>
      </c>
      <c r="J117" s="26">
        <v>100</v>
      </c>
      <c r="K117" s="26">
        <v>0</v>
      </c>
      <c r="L117" s="23"/>
      <c r="M117" s="14">
        <f t="shared" si="15"/>
        <v>0</v>
      </c>
      <c r="N117" s="14">
        <f t="shared" si="16"/>
        <v>362.78</v>
      </c>
      <c r="O117" s="14">
        <f t="shared" si="17"/>
        <v>368.78</v>
      </c>
      <c r="P117" s="14">
        <f t="shared" si="18"/>
        <v>6</v>
      </c>
      <c r="Q117" s="14">
        <f t="shared" si="19"/>
        <v>362.78</v>
      </c>
      <c r="R117" s="14" t="s">
        <v>29</v>
      </c>
      <c r="S117" s="13" t="s">
        <v>30</v>
      </c>
      <c r="T117" s="41" t="s">
        <v>484</v>
      </c>
      <c r="U117" s="41" t="s">
        <v>363</v>
      </c>
      <c r="V117" s="41" t="s">
        <v>347</v>
      </c>
    </row>
    <row r="118" spans="1:22" x14ac:dyDescent="0.25">
      <c r="A118" s="23">
        <v>117</v>
      </c>
      <c r="B118" s="27" t="s">
        <v>294</v>
      </c>
      <c r="C118" s="24" t="s">
        <v>295</v>
      </c>
      <c r="D118" s="25" t="s">
        <v>23</v>
      </c>
      <c r="E118" s="23" t="s">
        <v>25</v>
      </c>
      <c r="F118" s="23" t="s">
        <v>69</v>
      </c>
      <c r="G118" s="23" t="s">
        <v>26</v>
      </c>
      <c r="H118" s="23" t="s">
        <v>34</v>
      </c>
      <c r="I118" s="39">
        <v>262.77999999999997</v>
      </c>
      <c r="J118" s="26">
        <v>100</v>
      </c>
      <c r="K118" s="26">
        <v>0</v>
      </c>
      <c r="L118" s="23"/>
      <c r="M118" s="14">
        <f t="shared" si="15"/>
        <v>0</v>
      </c>
      <c r="N118" s="14">
        <f t="shared" si="16"/>
        <v>362.78</v>
      </c>
      <c r="O118" s="14">
        <f t="shared" si="17"/>
        <v>368.78</v>
      </c>
      <c r="P118" s="14">
        <f t="shared" si="18"/>
        <v>6</v>
      </c>
      <c r="Q118" s="14">
        <f t="shared" si="19"/>
        <v>362.78</v>
      </c>
      <c r="R118" s="14" t="s">
        <v>29</v>
      </c>
      <c r="S118" s="13" t="s">
        <v>30</v>
      </c>
      <c r="T118" s="41" t="s">
        <v>485</v>
      </c>
      <c r="U118" s="41" t="s">
        <v>486</v>
      </c>
      <c r="V118" s="41" t="s">
        <v>347</v>
      </c>
    </row>
    <row r="119" spans="1:22" x14ac:dyDescent="0.25">
      <c r="A119" s="23">
        <v>118</v>
      </c>
      <c r="B119" s="27" t="s">
        <v>296</v>
      </c>
      <c r="C119" s="24" t="s">
        <v>297</v>
      </c>
      <c r="D119" s="25" t="s">
        <v>23</v>
      </c>
      <c r="E119" s="23" t="s">
        <v>25</v>
      </c>
      <c r="F119" s="23" t="s">
        <v>69</v>
      </c>
      <c r="G119" s="23" t="s">
        <v>26</v>
      </c>
      <c r="H119" s="23" t="s">
        <v>34</v>
      </c>
      <c r="I119" s="39">
        <v>262.77999999999997</v>
      </c>
      <c r="J119" s="26">
        <v>100</v>
      </c>
      <c r="K119" s="26">
        <v>0</v>
      </c>
      <c r="L119" s="23"/>
      <c r="M119" s="14">
        <f t="shared" si="15"/>
        <v>0</v>
      </c>
      <c r="N119" s="14">
        <f t="shared" si="16"/>
        <v>362.78</v>
      </c>
      <c r="O119" s="14">
        <f t="shared" si="17"/>
        <v>368.78</v>
      </c>
      <c r="P119" s="14">
        <f t="shared" si="18"/>
        <v>6</v>
      </c>
      <c r="Q119" s="14">
        <f t="shared" si="19"/>
        <v>362.78</v>
      </c>
      <c r="R119" s="14" t="s">
        <v>29</v>
      </c>
      <c r="S119" s="13" t="s">
        <v>30</v>
      </c>
      <c r="T119" s="41" t="s">
        <v>487</v>
      </c>
      <c r="U119" s="41" t="s">
        <v>405</v>
      </c>
      <c r="V119" s="41" t="s">
        <v>347</v>
      </c>
    </row>
    <row r="120" spans="1:22" x14ac:dyDescent="0.25">
      <c r="A120" s="23">
        <v>119</v>
      </c>
      <c r="B120" s="27" t="s">
        <v>86</v>
      </c>
      <c r="C120" s="24" t="s">
        <v>298</v>
      </c>
      <c r="D120" s="25" t="s">
        <v>23</v>
      </c>
      <c r="E120" s="23" t="s">
        <v>25</v>
      </c>
      <c r="F120" s="23" t="s">
        <v>69</v>
      </c>
      <c r="G120" s="23" t="s">
        <v>26</v>
      </c>
      <c r="H120" s="23" t="s">
        <v>34</v>
      </c>
      <c r="I120" s="39">
        <v>262.77999999999997</v>
      </c>
      <c r="J120" s="26">
        <v>100</v>
      </c>
      <c r="K120" s="26">
        <v>0</v>
      </c>
      <c r="L120" s="23"/>
      <c r="M120" s="14">
        <f t="shared" si="15"/>
        <v>0</v>
      </c>
      <c r="N120" s="14">
        <f t="shared" si="16"/>
        <v>362.78</v>
      </c>
      <c r="O120" s="14">
        <f t="shared" si="17"/>
        <v>368.78</v>
      </c>
      <c r="P120" s="14">
        <f t="shared" si="18"/>
        <v>6</v>
      </c>
      <c r="Q120" s="14">
        <f t="shared" si="19"/>
        <v>362.78</v>
      </c>
      <c r="R120" s="14" t="s">
        <v>29</v>
      </c>
      <c r="S120" s="13" t="s">
        <v>30</v>
      </c>
      <c r="T120" s="41" t="s">
        <v>488</v>
      </c>
      <c r="U120" s="41" t="s">
        <v>405</v>
      </c>
      <c r="V120" s="41" t="s">
        <v>347</v>
      </c>
    </row>
    <row r="121" spans="1:22" x14ac:dyDescent="0.25">
      <c r="A121" s="23">
        <v>120</v>
      </c>
      <c r="B121" s="27" t="s">
        <v>82</v>
      </c>
      <c r="C121" s="24" t="s">
        <v>299</v>
      </c>
      <c r="D121" s="25" t="s">
        <v>23</v>
      </c>
      <c r="E121" s="23" t="s">
        <v>25</v>
      </c>
      <c r="F121" s="23" t="s">
        <v>69</v>
      </c>
      <c r="G121" s="23" t="s">
        <v>26</v>
      </c>
      <c r="H121" s="23" t="s">
        <v>34</v>
      </c>
      <c r="I121" s="39">
        <v>262.77999999999997</v>
      </c>
      <c r="J121" s="26">
        <v>100</v>
      </c>
      <c r="K121" s="26">
        <v>0</v>
      </c>
      <c r="L121" s="23"/>
      <c r="M121" s="14">
        <f t="shared" si="15"/>
        <v>0</v>
      </c>
      <c r="N121" s="14">
        <f t="shared" si="16"/>
        <v>362.78</v>
      </c>
      <c r="O121" s="14">
        <f t="shared" si="17"/>
        <v>368.78</v>
      </c>
      <c r="P121" s="14">
        <f t="shared" si="18"/>
        <v>6</v>
      </c>
      <c r="Q121" s="14">
        <f t="shared" si="19"/>
        <v>362.78</v>
      </c>
      <c r="R121" s="14" t="s">
        <v>29</v>
      </c>
      <c r="S121" s="13" t="s">
        <v>30</v>
      </c>
      <c r="T121" s="41" t="s">
        <v>489</v>
      </c>
      <c r="U121" s="41" t="s">
        <v>363</v>
      </c>
      <c r="V121" s="41" t="s">
        <v>347</v>
      </c>
    </row>
    <row r="122" spans="1:22" x14ac:dyDescent="0.25">
      <c r="A122" s="23">
        <v>121</v>
      </c>
      <c r="B122" s="27" t="s">
        <v>300</v>
      </c>
      <c r="C122" s="24" t="s">
        <v>301</v>
      </c>
      <c r="D122" s="25" t="s">
        <v>23</v>
      </c>
      <c r="E122" s="23" t="s">
        <v>25</v>
      </c>
      <c r="F122" s="23" t="s">
        <v>69</v>
      </c>
      <c r="G122" s="23" t="s">
        <v>26</v>
      </c>
      <c r="H122" s="23" t="s">
        <v>34</v>
      </c>
      <c r="I122" s="39">
        <v>262.77999999999997</v>
      </c>
      <c r="J122" s="26">
        <v>100</v>
      </c>
      <c r="K122" s="26">
        <v>0</v>
      </c>
      <c r="L122" s="23"/>
      <c r="M122" s="14">
        <f t="shared" si="15"/>
        <v>0</v>
      </c>
      <c r="N122" s="14">
        <f t="shared" si="16"/>
        <v>362.78</v>
      </c>
      <c r="O122" s="14">
        <f t="shared" si="17"/>
        <v>368.78</v>
      </c>
      <c r="P122" s="14">
        <f t="shared" si="18"/>
        <v>6</v>
      </c>
      <c r="Q122" s="14">
        <f t="shared" si="19"/>
        <v>362.78</v>
      </c>
      <c r="R122" s="14" t="s">
        <v>29</v>
      </c>
      <c r="S122" s="13" t="s">
        <v>30</v>
      </c>
      <c r="T122" s="41" t="s">
        <v>394</v>
      </c>
      <c r="U122" s="41" t="s">
        <v>358</v>
      </c>
      <c r="V122" s="41" t="s">
        <v>347</v>
      </c>
    </row>
    <row r="123" spans="1:22" x14ac:dyDescent="0.25">
      <c r="A123" s="23">
        <v>122</v>
      </c>
      <c r="B123" s="27" t="s">
        <v>302</v>
      </c>
      <c r="C123" s="24" t="s">
        <v>303</v>
      </c>
      <c r="D123" s="25" t="s">
        <v>23</v>
      </c>
      <c r="E123" s="23" t="s">
        <v>25</v>
      </c>
      <c r="F123" s="23" t="s">
        <v>69</v>
      </c>
      <c r="G123" s="23" t="s">
        <v>26</v>
      </c>
      <c r="H123" s="23" t="s">
        <v>34</v>
      </c>
      <c r="I123" s="39">
        <v>262.77999999999997</v>
      </c>
      <c r="J123" s="26">
        <v>100</v>
      </c>
      <c r="K123" s="26">
        <v>0</v>
      </c>
      <c r="L123" s="23"/>
      <c r="M123" s="14">
        <f t="shared" si="15"/>
        <v>0</v>
      </c>
      <c r="N123" s="14">
        <f t="shared" si="16"/>
        <v>362.78</v>
      </c>
      <c r="O123" s="14">
        <f t="shared" si="17"/>
        <v>368.78</v>
      </c>
      <c r="P123" s="14">
        <f t="shared" si="18"/>
        <v>6</v>
      </c>
      <c r="Q123" s="14">
        <f t="shared" si="19"/>
        <v>362.78</v>
      </c>
      <c r="R123" s="14" t="s">
        <v>29</v>
      </c>
      <c r="S123" s="13" t="s">
        <v>30</v>
      </c>
      <c r="T123" s="41" t="s">
        <v>490</v>
      </c>
      <c r="U123" s="41" t="s">
        <v>491</v>
      </c>
      <c r="V123" s="41" t="s">
        <v>347</v>
      </c>
    </row>
    <row r="124" spans="1:22" x14ac:dyDescent="0.25">
      <c r="A124" s="23">
        <v>123</v>
      </c>
      <c r="B124" s="27" t="s">
        <v>304</v>
      </c>
      <c r="C124" s="24" t="s">
        <v>305</v>
      </c>
      <c r="D124" s="25" t="s">
        <v>23</v>
      </c>
      <c r="E124" s="23" t="s">
        <v>25</v>
      </c>
      <c r="F124" s="23" t="s">
        <v>69</v>
      </c>
      <c r="G124" s="23" t="s">
        <v>26</v>
      </c>
      <c r="H124" s="23" t="s">
        <v>34</v>
      </c>
      <c r="I124" s="39">
        <v>259.54000000000002</v>
      </c>
      <c r="J124" s="26">
        <v>100</v>
      </c>
      <c r="K124" s="26">
        <v>0</v>
      </c>
      <c r="L124" s="23"/>
      <c r="M124" s="14">
        <f t="shared" si="15"/>
        <v>0</v>
      </c>
      <c r="N124" s="14">
        <f t="shared" si="16"/>
        <v>359.54</v>
      </c>
      <c r="O124" s="14">
        <f t="shared" si="17"/>
        <v>365.54</v>
      </c>
      <c r="P124" s="14">
        <f t="shared" si="18"/>
        <v>6</v>
      </c>
      <c r="Q124" s="14">
        <f t="shared" si="19"/>
        <v>359.54</v>
      </c>
      <c r="R124" s="14" t="s">
        <v>29</v>
      </c>
      <c r="S124" s="13" t="s">
        <v>30</v>
      </c>
      <c r="T124" s="41" t="s">
        <v>492</v>
      </c>
      <c r="U124" s="41" t="s">
        <v>389</v>
      </c>
      <c r="V124" s="41" t="s">
        <v>347</v>
      </c>
    </row>
    <row r="125" spans="1:22" x14ac:dyDescent="0.25">
      <c r="A125" s="23">
        <v>124</v>
      </c>
      <c r="B125" s="27" t="s">
        <v>306</v>
      </c>
      <c r="C125" s="24" t="s">
        <v>307</v>
      </c>
      <c r="D125" s="25" t="s">
        <v>23</v>
      </c>
      <c r="E125" s="23" t="s">
        <v>25</v>
      </c>
      <c r="F125" s="23" t="s">
        <v>69</v>
      </c>
      <c r="G125" s="23" t="s">
        <v>26</v>
      </c>
      <c r="H125" s="23" t="s">
        <v>34</v>
      </c>
      <c r="I125" s="39">
        <v>259.77999999999997</v>
      </c>
      <c r="J125" s="26">
        <v>100</v>
      </c>
      <c r="K125" s="26">
        <v>0</v>
      </c>
      <c r="L125" s="23"/>
      <c r="M125" s="14">
        <f t="shared" si="15"/>
        <v>0</v>
      </c>
      <c r="N125" s="14">
        <f t="shared" si="16"/>
        <v>359.78</v>
      </c>
      <c r="O125" s="14">
        <f t="shared" si="17"/>
        <v>365.78</v>
      </c>
      <c r="P125" s="14">
        <f t="shared" si="18"/>
        <v>6</v>
      </c>
      <c r="Q125" s="14">
        <f t="shared" si="19"/>
        <v>359.78</v>
      </c>
      <c r="R125" s="14" t="s">
        <v>29</v>
      </c>
      <c r="S125" s="13" t="s">
        <v>30</v>
      </c>
      <c r="T125" s="41" t="s">
        <v>493</v>
      </c>
      <c r="U125" s="41" t="s">
        <v>363</v>
      </c>
      <c r="V125" s="41" t="s">
        <v>347</v>
      </c>
    </row>
    <row r="126" spans="1:22" x14ac:dyDescent="0.25">
      <c r="A126" s="23">
        <v>125</v>
      </c>
      <c r="B126" s="27" t="s">
        <v>57</v>
      </c>
      <c r="C126" s="24" t="s">
        <v>308</v>
      </c>
      <c r="D126" s="25" t="s">
        <v>23</v>
      </c>
      <c r="E126" s="23" t="s">
        <v>25</v>
      </c>
      <c r="F126" s="23" t="s">
        <v>69</v>
      </c>
      <c r="G126" s="23" t="s">
        <v>26</v>
      </c>
      <c r="H126" s="23" t="s">
        <v>34</v>
      </c>
      <c r="I126" s="39">
        <v>259.77999999999997</v>
      </c>
      <c r="J126" s="26">
        <v>100</v>
      </c>
      <c r="K126" s="26">
        <v>0</v>
      </c>
      <c r="L126" s="23"/>
      <c r="M126" s="14">
        <f t="shared" si="15"/>
        <v>0</v>
      </c>
      <c r="N126" s="14">
        <f t="shared" si="16"/>
        <v>359.78</v>
      </c>
      <c r="O126" s="14">
        <f t="shared" si="17"/>
        <v>365.78</v>
      </c>
      <c r="P126" s="14">
        <f t="shared" si="18"/>
        <v>6</v>
      </c>
      <c r="Q126" s="14">
        <f t="shared" si="19"/>
        <v>359.78</v>
      </c>
      <c r="R126" s="14" t="s">
        <v>29</v>
      </c>
      <c r="S126" s="13" t="s">
        <v>30</v>
      </c>
      <c r="T126" s="41" t="s">
        <v>494</v>
      </c>
      <c r="U126" s="41" t="s">
        <v>363</v>
      </c>
      <c r="V126" s="41" t="s">
        <v>347</v>
      </c>
    </row>
    <row r="127" spans="1:22" x14ac:dyDescent="0.25">
      <c r="A127" s="23">
        <v>126</v>
      </c>
      <c r="B127" s="27" t="s">
        <v>309</v>
      </c>
      <c r="C127" s="24" t="s">
        <v>310</v>
      </c>
      <c r="D127" s="25" t="s">
        <v>23</v>
      </c>
      <c r="E127" s="23" t="s">
        <v>25</v>
      </c>
      <c r="F127" s="23" t="s">
        <v>69</v>
      </c>
      <c r="G127" s="23" t="s">
        <v>26</v>
      </c>
      <c r="H127" s="23" t="s">
        <v>34</v>
      </c>
      <c r="I127" s="39">
        <v>259.77999999999997</v>
      </c>
      <c r="J127" s="26">
        <v>100</v>
      </c>
      <c r="K127" s="26">
        <v>0</v>
      </c>
      <c r="L127" s="23"/>
      <c r="M127" s="14">
        <f t="shared" si="15"/>
        <v>0</v>
      </c>
      <c r="N127" s="14">
        <f t="shared" si="16"/>
        <v>359.78</v>
      </c>
      <c r="O127" s="14">
        <f t="shared" si="17"/>
        <v>365.78</v>
      </c>
      <c r="P127" s="14">
        <f t="shared" si="18"/>
        <v>6</v>
      </c>
      <c r="Q127" s="14">
        <f t="shared" si="19"/>
        <v>359.78</v>
      </c>
      <c r="R127" s="14" t="s">
        <v>29</v>
      </c>
      <c r="S127" s="13" t="s">
        <v>30</v>
      </c>
      <c r="T127" s="41" t="s">
        <v>495</v>
      </c>
      <c r="U127" s="41" t="s">
        <v>346</v>
      </c>
      <c r="V127" s="41" t="s">
        <v>347</v>
      </c>
    </row>
    <row r="128" spans="1:22" x14ac:dyDescent="0.25">
      <c r="A128" s="23">
        <v>127</v>
      </c>
      <c r="B128" s="27" t="s">
        <v>311</v>
      </c>
      <c r="C128" s="24" t="s">
        <v>312</v>
      </c>
      <c r="D128" s="25" t="s">
        <v>23</v>
      </c>
      <c r="E128" s="23" t="s">
        <v>25</v>
      </c>
      <c r="F128" s="23" t="s">
        <v>69</v>
      </c>
      <c r="G128" s="23" t="s">
        <v>26</v>
      </c>
      <c r="H128" s="23" t="s">
        <v>34</v>
      </c>
      <c r="I128" s="39">
        <v>259.77999999999997</v>
      </c>
      <c r="J128" s="26">
        <v>100</v>
      </c>
      <c r="K128" s="26">
        <v>0</v>
      </c>
      <c r="L128" s="23"/>
      <c r="M128" s="14">
        <f t="shared" si="15"/>
        <v>0</v>
      </c>
      <c r="N128" s="14">
        <f t="shared" si="16"/>
        <v>359.78</v>
      </c>
      <c r="O128" s="14">
        <f t="shared" si="17"/>
        <v>365.78</v>
      </c>
      <c r="P128" s="14">
        <f t="shared" si="18"/>
        <v>6</v>
      </c>
      <c r="Q128" s="14">
        <f t="shared" si="19"/>
        <v>359.78</v>
      </c>
      <c r="R128" s="14" t="s">
        <v>29</v>
      </c>
      <c r="S128" s="13" t="s">
        <v>30</v>
      </c>
      <c r="T128" s="41" t="s">
        <v>496</v>
      </c>
      <c r="U128" s="41" t="s">
        <v>389</v>
      </c>
      <c r="V128" s="41" t="s">
        <v>347</v>
      </c>
    </row>
    <row r="129" spans="1:22" x14ac:dyDescent="0.25">
      <c r="A129" s="23">
        <v>128</v>
      </c>
      <c r="B129" s="27" t="s">
        <v>65</v>
      </c>
      <c r="C129" s="24" t="s">
        <v>313</v>
      </c>
      <c r="D129" s="25" t="s">
        <v>23</v>
      </c>
      <c r="E129" s="23" t="s">
        <v>25</v>
      </c>
      <c r="F129" s="23" t="s">
        <v>69</v>
      </c>
      <c r="G129" s="23" t="s">
        <v>26</v>
      </c>
      <c r="H129" s="23" t="s">
        <v>34</v>
      </c>
      <c r="I129" s="39">
        <v>259.77999999999997</v>
      </c>
      <c r="J129" s="26">
        <v>100</v>
      </c>
      <c r="K129" s="26">
        <v>0</v>
      </c>
      <c r="L129" s="23"/>
      <c r="M129" s="14">
        <f t="shared" si="15"/>
        <v>0</v>
      </c>
      <c r="N129" s="14">
        <f t="shared" si="16"/>
        <v>359.78</v>
      </c>
      <c r="O129" s="14">
        <f t="shared" si="17"/>
        <v>365.78</v>
      </c>
      <c r="P129" s="14">
        <f t="shared" si="18"/>
        <v>6</v>
      </c>
      <c r="Q129" s="14">
        <f t="shared" si="19"/>
        <v>359.78</v>
      </c>
      <c r="R129" s="14" t="s">
        <v>29</v>
      </c>
      <c r="S129" s="13" t="s">
        <v>30</v>
      </c>
      <c r="T129" s="41" t="s">
        <v>497</v>
      </c>
      <c r="U129" s="41" t="s">
        <v>384</v>
      </c>
      <c r="V129" s="41" t="s">
        <v>347</v>
      </c>
    </row>
    <row r="130" spans="1:22" x14ac:dyDescent="0.25">
      <c r="A130" s="23">
        <v>129</v>
      </c>
      <c r="B130" s="27" t="s">
        <v>314</v>
      </c>
      <c r="C130" s="24" t="s">
        <v>315</v>
      </c>
      <c r="D130" s="25" t="s">
        <v>23</v>
      </c>
      <c r="E130" s="23" t="s">
        <v>25</v>
      </c>
      <c r="F130" s="23" t="s">
        <v>69</v>
      </c>
      <c r="G130" s="23" t="s">
        <v>26</v>
      </c>
      <c r="H130" s="23" t="s">
        <v>34</v>
      </c>
      <c r="I130" s="23">
        <v>252.65</v>
      </c>
      <c r="J130" s="26">
        <v>100</v>
      </c>
      <c r="K130" s="26">
        <v>0</v>
      </c>
      <c r="L130" s="23"/>
      <c r="M130" s="14">
        <f t="shared" ref="M130:M147" si="20">K130*1.06</f>
        <v>0</v>
      </c>
      <c r="N130" s="14">
        <f t="shared" ref="N130:N147" si="21">I130+J130+M130</f>
        <v>352.65</v>
      </c>
      <c r="O130" s="14">
        <f t="shared" ref="O130:O147" si="22">I130+(J130+M130)*1.06</f>
        <v>358.65</v>
      </c>
      <c r="P130" s="14">
        <f t="shared" ref="P130:P147" si="23">(M130+J130)*0.06</f>
        <v>6</v>
      </c>
      <c r="Q130" s="14">
        <f t="shared" ref="Q130:Q147" si="24">O130-P130</f>
        <v>352.65</v>
      </c>
      <c r="R130" s="14" t="s">
        <v>29</v>
      </c>
      <c r="S130" s="13" t="s">
        <v>30</v>
      </c>
      <c r="T130" s="41" t="s">
        <v>376</v>
      </c>
      <c r="U130" s="41" t="s">
        <v>377</v>
      </c>
      <c r="V130" s="41" t="s">
        <v>347</v>
      </c>
    </row>
    <row r="131" spans="1:22" x14ac:dyDescent="0.25">
      <c r="A131" s="23">
        <v>130</v>
      </c>
      <c r="B131" s="27" t="s">
        <v>83</v>
      </c>
      <c r="C131" s="24" t="s">
        <v>316</v>
      </c>
      <c r="D131" s="25" t="s">
        <v>23</v>
      </c>
      <c r="E131" s="23" t="s">
        <v>25</v>
      </c>
      <c r="F131" s="23" t="s">
        <v>69</v>
      </c>
      <c r="G131" s="23" t="s">
        <v>26</v>
      </c>
      <c r="H131" s="23" t="s">
        <v>34</v>
      </c>
      <c r="I131" s="23">
        <v>252.65</v>
      </c>
      <c r="J131" s="26">
        <v>100</v>
      </c>
      <c r="K131" s="26">
        <v>0</v>
      </c>
      <c r="L131" s="23"/>
      <c r="M131" s="14">
        <f t="shared" si="20"/>
        <v>0</v>
      </c>
      <c r="N131" s="14">
        <f t="shared" si="21"/>
        <v>352.65</v>
      </c>
      <c r="O131" s="14">
        <f t="shared" si="22"/>
        <v>358.65</v>
      </c>
      <c r="P131" s="14">
        <f t="shared" si="23"/>
        <v>6</v>
      </c>
      <c r="Q131" s="14">
        <f t="shared" si="24"/>
        <v>352.65</v>
      </c>
      <c r="R131" s="14" t="s">
        <v>29</v>
      </c>
      <c r="S131" s="13" t="s">
        <v>30</v>
      </c>
      <c r="T131" s="41" t="s">
        <v>498</v>
      </c>
      <c r="U131" s="41" t="s">
        <v>346</v>
      </c>
      <c r="V131" s="41" t="s">
        <v>347</v>
      </c>
    </row>
    <row r="132" spans="1:22" x14ac:dyDescent="0.25">
      <c r="A132" s="23">
        <v>131</v>
      </c>
      <c r="B132" s="27" t="s">
        <v>317</v>
      </c>
      <c r="C132" s="24" t="s">
        <v>318</v>
      </c>
      <c r="D132" s="25" t="s">
        <v>23</v>
      </c>
      <c r="E132" s="23" t="s">
        <v>25</v>
      </c>
      <c r="F132" s="23" t="s">
        <v>69</v>
      </c>
      <c r="G132" s="23" t="s">
        <v>26</v>
      </c>
      <c r="H132" s="23" t="s">
        <v>34</v>
      </c>
      <c r="I132" s="23">
        <v>252.65</v>
      </c>
      <c r="J132" s="26">
        <v>100</v>
      </c>
      <c r="K132" s="26">
        <v>0</v>
      </c>
      <c r="L132" s="23"/>
      <c r="M132" s="14">
        <f t="shared" si="20"/>
        <v>0</v>
      </c>
      <c r="N132" s="14">
        <f t="shared" si="21"/>
        <v>352.65</v>
      </c>
      <c r="O132" s="14">
        <f t="shared" si="22"/>
        <v>358.65</v>
      </c>
      <c r="P132" s="14">
        <f t="shared" si="23"/>
        <v>6</v>
      </c>
      <c r="Q132" s="14">
        <f t="shared" si="24"/>
        <v>352.65</v>
      </c>
      <c r="R132" s="14" t="s">
        <v>29</v>
      </c>
      <c r="S132" s="13" t="s">
        <v>30</v>
      </c>
      <c r="T132" s="41" t="s">
        <v>499</v>
      </c>
      <c r="U132" s="41" t="s">
        <v>346</v>
      </c>
      <c r="V132" s="41" t="s">
        <v>347</v>
      </c>
    </row>
    <row r="133" spans="1:22" x14ac:dyDescent="0.25">
      <c r="A133" s="23">
        <v>132</v>
      </c>
      <c r="B133" s="27" t="s">
        <v>319</v>
      </c>
      <c r="C133" s="24" t="s">
        <v>320</v>
      </c>
      <c r="D133" s="25" t="s">
        <v>23</v>
      </c>
      <c r="E133" s="23" t="s">
        <v>25</v>
      </c>
      <c r="F133" s="23" t="s">
        <v>69</v>
      </c>
      <c r="G133" s="23" t="s">
        <v>26</v>
      </c>
      <c r="H133" s="23" t="s">
        <v>34</v>
      </c>
      <c r="I133" s="23">
        <v>252.65</v>
      </c>
      <c r="J133" s="26">
        <v>100</v>
      </c>
      <c r="K133" s="26">
        <v>0</v>
      </c>
      <c r="L133" s="23"/>
      <c r="M133" s="14">
        <f t="shared" si="20"/>
        <v>0</v>
      </c>
      <c r="N133" s="14">
        <f t="shared" si="21"/>
        <v>352.65</v>
      </c>
      <c r="O133" s="14">
        <f t="shared" si="22"/>
        <v>358.65</v>
      </c>
      <c r="P133" s="14">
        <f t="shared" si="23"/>
        <v>6</v>
      </c>
      <c r="Q133" s="14">
        <f t="shared" si="24"/>
        <v>352.65</v>
      </c>
      <c r="R133" s="14" t="s">
        <v>29</v>
      </c>
      <c r="S133" s="13" t="s">
        <v>30</v>
      </c>
      <c r="T133" s="41" t="s">
        <v>500</v>
      </c>
      <c r="U133" s="41" t="s">
        <v>346</v>
      </c>
      <c r="V133" s="41" t="s">
        <v>347</v>
      </c>
    </row>
    <row r="134" spans="1:22" x14ac:dyDescent="0.25">
      <c r="A134" s="23">
        <v>133</v>
      </c>
      <c r="B134" s="27" t="s">
        <v>105</v>
      </c>
      <c r="C134" s="24" t="s">
        <v>321</v>
      </c>
      <c r="D134" s="25" t="s">
        <v>23</v>
      </c>
      <c r="E134" s="23" t="s">
        <v>25</v>
      </c>
      <c r="F134" s="23" t="s">
        <v>69</v>
      </c>
      <c r="G134" s="23" t="s">
        <v>26</v>
      </c>
      <c r="H134" s="23" t="s">
        <v>34</v>
      </c>
      <c r="I134" s="23">
        <v>252.65</v>
      </c>
      <c r="J134" s="26">
        <v>100</v>
      </c>
      <c r="K134" s="26">
        <v>0</v>
      </c>
      <c r="L134" s="23"/>
      <c r="M134" s="14">
        <f t="shared" si="20"/>
        <v>0</v>
      </c>
      <c r="N134" s="14">
        <f t="shared" si="21"/>
        <v>352.65</v>
      </c>
      <c r="O134" s="14">
        <f t="shared" si="22"/>
        <v>358.65</v>
      </c>
      <c r="P134" s="14">
        <f t="shared" si="23"/>
        <v>6</v>
      </c>
      <c r="Q134" s="14">
        <f t="shared" si="24"/>
        <v>352.65</v>
      </c>
      <c r="R134" s="14" t="s">
        <v>29</v>
      </c>
      <c r="S134" s="13" t="s">
        <v>30</v>
      </c>
      <c r="T134" s="41" t="s">
        <v>501</v>
      </c>
      <c r="U134" s="41" t="s">
        <v>405</v>
      </c>
      <c r="V134" s="41" t="s">
        <v>347</v>
      </c>
    </row>
    <row r="135" spans="1:22" x14ac:dyDescent="0.25">
      <c r="A135" s="23">
        <v>134</v>
      </c>
      <c r="B135" s="27" t="s">
        <v>322</v>
      </c>
      <c r="C135" s="24" t="s">
        <v>323</v>
      </c>
      <c r="D135" s="25" t="s">
        <v>23</v>
      </c>
      <c r="E135" s="23" t="s">
        <v>25</v>
      </c>
      <c r="F135" s="23" t="s">
        <v>69</v>
      </c>
      <c r="G135" s="23" t="s">
        <v>26</v>
      </c>
      <c r="H135" s="23" t="s">
        <v>34</v>
      </c>
      <c r="I135" s="23">
        <v>252.65</v>
      </c>
      <c r="J135" s="26">
        <v>100</v>
      </c>
      <c r="K135" s="26">
        <v>0</v>
      </c>
      <c r="L135" s="23"/>
      <c r="M135" s="14">
        <f t="shared" si="20"/>
        <v>0</v>
      </c>
      <c r="N135" s="14">
        <f t="shared" si="21"/>
        <v>352.65</v>
      </c>
      <c r="O135" s="14">
        <f t="shared" si="22"/>
        <v>358.65</v>
      </c>
      <c r="P135" s="14">
        <f t="shared" si="23"/>
        <v>6</v>
      </c>
      <c r="Q135" s="14">
        <f t="shared" si="24"/>
        <v>352.65</v>
      </c>
      <c r="R135" s="14" t="s">
        <v>29</v>
      </c>
      <c r="S135" s="13" t="s">
        <v>30</v>
      </c>
      <c r="T135" s="41" t="s">
        <v>502</v>
      </c>
      <c r="U135" s="41" t="s">
        <v>363</v>
      </c>
      <c r="V135" s="41" t="s">
        <v>347</v>
      </c>
    </row>
    <row r="136" spans="1:22" x14ac:dyDescent="0.25">
      <c r="A136" s="23">
        <v>135</v>
      </c>
      <c r="B136" s="27" t="s">
        <v>324</v>
      </c>
      <c r="C136" s="24" t="s">
        <v>325</v>
      </c>
      <c r="D136" s="25" t="s">
        <v>23</v>
      </c>
      <c r="E136" s="23" t="s">
        <v>25</v>
      </c>
      <c r="F136" s="23" t="s">
        <v>69</v>
      </c>
      <c r="G136" s="23" t="s">
        <v>26</v>
      </c>
      <c r="H136" s="23" t="s">
        <v>34</v>
      </c>
      <c r="I136" s="23">
        <v>252.65</v>
      </c>
      <c r="J136" s="26">
        <v>100</v>
      </c>
      <c r="K136" s="26">
        <v>0</v>
      </c>
      <c r="L136" s="23"/>
      <c r="M136" s="14">
        <f t="shared" si="20"/>
        <v>0</v>
      </c>
      <c r="N136" s="14">
        <f t="shared" si="21"/>
        <v>352.65</v>
      </c>
      <c r="O136" s="14">
        <f t="shared" si="22"/>
        <v>358.65</v>
      </c>
      <c r="P136" s="14">
        <f t="shared" si="23"/>
        <v>6</v>
      </c>
      <c r="Q136" s="14">
        <f t="shared" si="24"/>
        <v>352.65</v>
      </c>
      <c r="R136" s="14" t="s">
        <v>29</v>
      </c>
      <c r="S136" s="13" t="s">
        <v>30</v>
      </c>
      <c r="T136" s="41" t="s">
        <v>503</v>
      </c>
      <c r="U136" s="41" t="s">
        <v>353</v>
      </c>
      <c r="V136" s="41" t="s">
        <v>347</v>
      </c>
    </row>
    <row r="137" spans="1:22" x14ac:dyDescent="0.25">
      <c r="A137" s="23">
        <v>136</v>
      </c>
      <c r="B137" s="27" t="s">
        <v>326</v>
      </c>
      <c r="C137" s="24" t="s">
        <v>327</v>
      </c>
      <c r="D137" s="25" t="s">
        <v>23</v>
      </c>
      <c r="E137" s="23" t="s">
        <v>25</v>
      </c>
      <c r="F137" s="23" t="s">
        <v>69</v>
      </c>
      <c r="G137" s="23" t="s">
        <v>26</v>
      </c>
      <c r="H137" s="23" t="s">
        <v>34</v>
      </c>
      <c r="I137" s="23">
        <v>252.65</v>
      </c>
      <c r="J137" s="26">
        <v>100</v>
      </c>
      <c r="K137" s="26">
        <v>0</v>
      </c>
      <c r="L137" s="23"/>
      <c r="M137" s="14">
        <f t="shared" si="20"/>
        <v>0</v>
      </c>
      <c r="N137" s="14">
        <f t="shared" si="21"/>
        <v>352.65</v>
      </c>
      <c r="O137" s="14">
        <f t="shared" si="22"/>
        <v>358.65</v>
      </c>
      <c r="P137" s="14">
        <f t="shared" si="23"/>
        <v>6</v>
      </c>
      <c r="Q137" s="14">
        <f t="shared" si="24"/>
        <v>352.65</v>
      </c>
      <c r="R137" s="14" t="s">
        <v>29</v>
      </c>
      <c r="S137" s="13" t="s">
        <v>30</v>
      </c>
      <c r="T137" s="41" t="s">
        <v>504</v>
      </c>
      <c r="U137" s="41" t="s">
        <v>346</v>
      </c>
      <c r="V137" s="41" t="s">
        <v>347</v>
      </c>
    </row>
    <row r="138" spans="1:22" x14ac:dyDescent="0.25">
      <c r="A138" s="23">
        <v>137</v>
      </c>
      <c r="B138" s="27" t="s">
        <v>131</v>
      </c>
      <c r="C138" s="24" t="s">
        <v>328</v>
      </c>
      <c r="D138" s="25" t="s">
        <v>23</v>
      </c>
      <c r="E138" s="23" t="s">
        <v>25</v>
      </c>
      <c r="F138" s="23" t="s">
        <v>69</v>
      </c>
      <c r="G138" s="23" t="s">
        <v>26</v>
      </c>
      <c r="H138" s="23" t="s">
        <v>34</v>
      </c>
      <c r="I138" s="23">
        <v>252.65</v>
      </c>
      <c r="J138" s="26">
        <v>100</v>
      </c>
      <c r="K138" s="26">
        <v>0</v>
      </c>
      <c r="L138" s="23"/>
      <c r="M138" s="14">
        <f t="shared" si="20"/>
        <v>0</v>
      </c>
      <c r="N138" s="14">
        <f t="shared" si="21"/>
        <v>352.65</v>
      </c>
      <c r="O138" s="14">
        <f t="shared" si="22"/>
        <v>358.65</v>
      </c>
      <c r="P138" s="14">
        <f t="shared" si="23"/>
        <v>6</v>
      </c>
      <c r="Q138" s="14">
        <f t="shared" si="24"/>
        <v>352.65</v>
      </c>
      <c r="R138" s="14" t="s">
        <v>29</v>
      </c>
      <c r="S138" s="13" t="s">
        <v>30</v>
      </c>
      <c r="T138" s="41" t="s">
        <v>362</v>
      </c>
      <c r="U138" s="41" t="s">
        <v>363</v>
      </c>
      <c r="V138" s="41" t="s">
        <v>347</v>
      </c>
    </row>
    <row r="139" spans="1:22" x14ac:dyDescent="0.25">
      <c r="A139" s="23">
        <v>138</v>
      </c>
      <c r="B139" s="27" t="s">
        <v>329</v>
      </c>
      <c r="C139" s="24" t="s">
        <v>330</v>
      </c>
      <c r="D139" s="25" t="s">
        <v>23</v>
      </c>
      <c r="E139" s="23" t="s">
        <v>25</v>
      </c>
      <c r="F139" s="23" t="s">
        <v>69</v>
      </c>
      <c r="G139" s="23" t="s">
        <v>26</v>
      </c>
      <c r="H139" s="23" t="s">
        <v>34</v>
      </c>
      <c r="I139" s="23">
        <v>252.65</v>
      </c>
      <c r="J139" s="26">
        <v>100</v>
      </c>
      <c r="K139" s="26">
        <v>0</v>
      </c>
      <c r="L139" s="23"/>
      <c r="M139" s="14">
        <f t="shared" si="20"/>
        <v>0</v>
      </c>
      <c r="N139" s="14">
        <f t="shared" si="21"/>
        <v>352.65</v>
      </c>
      <c r="O139" s="14">
        <f t="shared" si="22"/>
        <v>358.65</v>
      </c>
      <c r="P139" s="14">
        <f t="shared" si="23"/>
        <v>6</v>
      </c>
      <c r="Q139" s="14">
        <f t="shared" si="24"/>
        <v>352.65</v>
      </c>
      <c r="R139" s="14" t="s">
        <v>29</v>
      </c>
      <c r="S139" s="13" t="s">
        <v>30</v>
      </c>
      <c r="T139" s="41" t="s">
        <v>505</v>
      </c>
      <c r="U139" s="41" t="s">
        <v>389</v>
      </c>
      <c r="V139" s="41" t="s">
        <v>347</v>
      </c>
    </row>
    <row r="140" spans="1:22" x14ac:dyDescent="0.25">
      <c r="A140" s="23">
        <v>139</v>
      </c>
      <c r="B140" s="27" t="s">
        <v>331</v>
      </c>
      <c r="C140" s="24" t="s">
        <v>332</v>
      </c>
      <c r="D140" s="25" t="s">
        <v>23</v>
      </c>
      <c r="E140" s="23" t="s">
        <v>25</v>
      </c>
      <c r="F140" s="23" t="s">
        <v>39</v>
      </c>
      <c r="G140" s="23" t="s">
        <v>26</v>
      </c>
      <c r="H140" s="23" t="s">
        <v>34</v>
      </c>
      <c r="I140" s="26">
        <v>0</v>
      </c>
      <c r="J140" s="26">
        <v>0</v>
      </c>
      <c r="K140" s="26">
        <v>200</v>
      </c>
      <c r="L140" s="23" t="s">
        <v>40</v>
      </c>
      <c r="M140" s="14">
        <f t="shared" si="20"/>
        <v>212</v>
      </c>
      <c r="N140" s="14">
        <f t="shared" si="21"/>
        <v>212</v>
      </c>
      <c r="O140" s="14">
        <f t="shared" si="22"/>
        <v>224.72</v>
      </c>
      <c r="P140" s="14">
        <f t="shared" si="23"/>
        <v>12.72</v>
      </c>
      <c r="Q140" s="14">
        <f t="shared" si="24"/>
        <v>212</v>
      </c>
      <c r="R140" s="14" t="s">
        <v>29</v>
      </c>
      <c r="S140" s="13" t="s">
        <v>30</v>
      </c>
      <c r="T140" s="41" t="s">
        <v>506</v>
      </c>
      <c r="U140" s="41" t="s">
        <v>363</v>
      </c>
      <c r="V140" s="41" t="s">
        <v>331</v>
      </c>
    </row>
    <row r="141" spans="1:22" x14ac:dyDescent="0.25">
      <c r="A141" s="23">
        <v>140</v>
      </c>
      <c r="B141" s="27" t="s">
        <v>333</v>
      </c>
      <c r="C141" s="24" t="s">
        <v>334</v>
      </c>
      <c r="D141" s="25" t="s">
        <v>23</v>
      </c>
      <c r="E141" s="23" t="s">
        <v>25</v>
      </c>
      <c r="F141" s="23" t="s">
        <v>52</v>
      </c>
      <c r="G141" s="23" t="s">
        <v>26</v>
      </c>
      <c r="H141" s="23" t="s">
        <v>41</v>
      </c>
      <c r="I141" s="26">
        <v>0</v>
      </c>
      <c r="J141" s="26">
        <v>400</v>
      </c>
      <c r="K141" s="26">
        <v>2513</v>
      </c>
      <c r="L141" s="23" t="s">
        <v>161</v>
      </c>
      <c r="M141" s="14">
        <f t="shared" si="20"/>
        <v>2663.78</v>
      </c>
      <c r="N141" s="14">
        <f t="shared" si="21"/>
        <v>3063.78</v>
      </c>
      <c r="O141" s="14">
        <f t="shared" si="22"/>
        <v>3247.61</v>
      </c>
      <c r="P141" s="14">
        <f t="shared" si="23"/>
        <v>183.83</v>
      </c>
      <c r="Q141" s="14">
        <f t="shared" si="24"/>
        <v>3063.78</v>
      </c>
      <c r="R141" s="14" t="s">
        <v>29</v>
      </c>
      <c r="S141" s="13" t="s">
        <v>30</v>
      </c>
      <c r="T141" s="41" t="s">
        <v>507</v>
      </c>
      <c r="U141" s="41" t="s">
        <v>363</v>
      </c>
      <c r="V141" s="41" t="s">
        <v>385</v>
      </c>
    </row>
    <row r="142" spans="1:22" x14ac:dyDescent="0.25">
      <c r="A142" s="23">
        <v>141</v>
      </c>
      <c r="B142" s="27" t="s">
        <v>335</v>
      </c>
      <c r="C142" s="24" t="s">
        <v>336</v>
      </c>
      <c r="D142" s="25" t="s">
        <v>23</v>
      </c>
      <c r="E142" s="23" t="s">
        <v>25</v>
      </c>
      <c r="F142" s="23" t="s">
        <v>52</v>
      </c>
      <c r="G142" s="23" t="s">
        <v>26</v>
      </c>
      <c r="H142" s="23" t="s">
        <v>41</v>
      </c>
      <c r="I142" s="26">
        <v>0</v>
      </c>
      <c r="J142" s="26">
        <v>400</v>
      </c>
      <c r="K142" s="26">
        <v>2513</v>
      </c>
      <c r="L142" s="23" t="s">
        <v>161</v>
      </c>
      <c r="M142" s="14">
        <f t="shared" si="20"/>
        <v>2663.78</v>
      </c>
      <c r="N142" s="14">
        <f t="shared" si="21"/>
        <v>3063.78</v>
      </c>
      <c r="O142" s="14">
        <f t="shared" si="22"/>
        <v>3247.61</v>
      </c>
      <c r="P142" s="14">
        <f t="shared" si="23"/>
        <v>183.83</v>
      </c>
      <c r="Q142" s="14">
        <f t="shared" si="24"/>
        <v>3063.78</v>
      </c>
      <c r="R142" s="14" t="s">
        <v>29</v>
      </c>
      <c r="S142" s="13" t="s">
        <v>30</v>
      </c>
      <c r="T142" s="41" t="s">
        <v>508</v>
      </c>
      <c r="U142" s="41" t="s">
        <v>389</v>
      </c>
      <c r="V142" s="41" t="s">
        <v>385</v>
      </c>
    </row>
    <row r="143" spans="1:22" x14ac:dyDescent="0.25">
      <c r="A143" s="23">
        <v>142</v>
      </c>
      <c r="B143" s="27" t="s">
        <v>337</v>
      </c>
      <c r="C143" s="24" t="s">
        <v>338</v>
      </c>
      <c r="D143" s="25" t="s">
        <v>23</v>
      </c>
      <c r="E143" s="23" t="s">
        <v>25</v>
      </c>
      <c r="F143" s="23" t="s">
        <v>69</v>
      </c>
      <c r="G143" s="23" t="s">
        <v>26</v>
      </c>
      <c r="H143" s="23" t="s">
        <v>34</v>
      </c>
      <c r="I143" s="23">
        <v>252.65</v>
      </c>
      <c r="J143" s="26">
        <v>100</v>
      </c>
      <c r="K143" s="26">
        <v>0</v>
      </c>
      <c r="L143" s="23"/>
      <c r="M143" s="14">
        <f t="shared" si="20"/>
        <v>0</v>
      </c>
      <c r="N143" s="14">
        <f t="shared" si="21"/>
        <v>352.65</v>
      </c>
      <c r="O143" s="14">
        <f t="shared" si="22"/>
        <v>358.65</v>
      </c>
      <c r="P143" s="14">
        <f t="shared" si="23"/>
        <v>6</v>
      </c>
      <c r="Q143" s="14">
        <f t="shared" si="24"/>
        <v>352.65</v>
      </c>
      <c r="R143" s="14" t="s">
        <v>29</v>
      </c>
      <c r="S143" s="13" t="s">
        <v>30</v>
      </c>
      <c r="T143" s="41" t="s">
        <v>509</v>
      </c>
      <c r="U143" s="41" t="s">
        <v>353</v>
      </c>
      <c r="V143" s="41" t="s">
        <v>347</v>
      </c>
    </row>
    <row r="144" spans="1:22" x14ac:dyDescent="0.25">
      <c r="A144" s="23">
        <v>143</v>
      </c>
      <c r="B144" s="27" t="s">
        <v>58</v>
      </c>
      <c r="C144" s="24" t="s">
        <v>339</v>
      </c>
      <c r="D144" s="25" t="s">
        <v>23</v>
      </c>
      <c r="E144" s="23" t="s">
        <v>25</v>
      </c>
      <c r="F144" s="23" t="s">
        <v>69</v>
      </c>
      <c r="G144" s="23" t="s">
        <v>26</v>
      </c>
      <c r="H144" s="23" t="s">
        <v>34</v>
      </c>
      <c r="I144" s="23">
        <v>252.65</v>
      </c>
      <c r="J144" s="26">
        <v>100</v>
      </c>
      <c r="K144" s="26">
        <v>0</v>
      </c>
      <c r="L144" s="23"/>
      <c r="M144" s="14">
        <f t="shared" si="20"/>
        <v>0</v>
      </c>
      <c r="N144" s="14">
        <f t="shared" si="21"/>
        <v>352.65</v>
      </c>
      <c r="O144" s="14">
        <f t="shared" si="22"/>
        <v>358.65</v>
      </c>
      <c r="P144" s="14">
        <f t="shared" si="23"/>
        <v>6</v>
      </c>
      <c r="Q144" s="14">
        <f t="shared" si="24"/>
        <v>352.65</v>
      </c>
      <c r="R144" s="14" t="s">
        <v>29</v>
      </c>
      <c r="S144" s="13" t="s">
        <v>30</v>
      </c>
      <c r="T144" s="41" t="s">
        <v>510</v>
      </c>
      <c r="U144" s="41" t="s">
        <v>358</v>
      </c>
      <c r="V144" s="41" t="s">
        <v>347</v>
      </c>
    </row>
    <row r="145" spans="1:22" x14ac:dyDescent="0.25">
      <c r="A145" s="23">
        <v>144</v>
      </c>
      <c r="B145" s="27" t="s">
        <v>155</v>
      </c>
      <c r="C145" s="24" t="s">
        <v>340</v>
      </c>
      <c r="D145" s="25" t="s">
        <v>23</v>
      </c>
      <c r="E145" s="23" t="s">
        <v>25</v>
      </c>
      <c r="F145" s="23" t="s">
        <v>69</v>
      </c>
      <c r="G145" s="23" t="s">
        <v>26</v>
      </c>
      <c r="H145" s="23" t="s">
        <v>34</v>
      </c>
      <c r="I145" s="23">
        <v>252.65</v>
      </c>
      <c r="J145" s="26">
        <v>100</v>
      </c>
      <c r="K145" s="26">
        <v>0</v>
      </c>
      <c r="L145" s="23"/>
      <c r="M145" s="14">
        <f t="shared" si="20"/>
        <v>0</v>
      </c>
      <c r="N145" s="14">
        <f t="shared" si="21"/>
        <v>352.65</v>
      </c>
      <c r="O145" s="14">
        <f t="shared" si="22"/>
        <v>358.65</v>
      </c>
      <c r="P145" s="14">
        <f t="shared" si="23"/>
        <v>6</v>
      </c>
      <c r="Q145" s="14">
        <f t="shared" si="24"/>
        <v>352.65</v>
      </c>
      <c r="R145" s="14" t="s">
        <v>29</v>
      </c>
      <c r="S145" s="13" t="s">
        <v>30</v>
      </c>
      <c r="T145" s="41" t="s">
        <v>381</v>
      </c>
      <c r="U145" s="41" t="s">
        <v>353</v>
      </c>
      <c r="V145" s="41" t="s">
        <v>347</v>
      </c>
    </row>
    <row r="146" spans="1:22" x14ac:dyDescent="0.25">
      <c r="A146" s="23">
        <v>145</v>
      </c>
      <c r="B146" s="27" t="s">
        <v>77</v>
      </c>
      <c r="C146" s="24" t="s">
        <v>78</v>
      </c>
      <c r="D146" s="25" t="s">
        <v>23</v>
      </c>
      <c r="E146" s="23" t="s">
        <v>48</v>
      </c>
      <c r="F146" s="23" t="s">
        <v>99</v>
      </c>
      <c r="G146" s="23" t="s">
        <v>26</v>
      </c>
      <c r="H146" s="23" t="s">
        <v>27</v>
      </c>
      <c r="I146" s="26">
        <v>0</v>
      </c>
      <c r="J146" s="26">
        <v>100</v>
      </c>
      <c r="K146" s="26">
        <v>0</v>
      </c>
      <c r="L146" s="23"/>
      <c r="M146" s="14">
        <f t="shared" si="20"/>
        <v>0</v>
      </c>
      <c r="N146" s="14">
        <f t="shared" si="21"/>
        <v>100</v>
      </c>
      <c r="O146" s="14">
        <f t="shared" si="22"/>
        <v>106</v>
      </c>
      <c r="P146" s="14">
        <f t="shared" si="23"/>
        <v>6</v>
      </c>
      <c r="Q146" s="14">
        <f t="shared" si="24"/>
        <v>100</v>
      </c>
      <c r="R146" s="14" t="s">
        <v>29</v>
      </c>
      <c r="S146" s="13" t="s">
        <v>30</v>
      </c>
      <c r="T146" s="41" t="s">
        <v>511</v>
      </c>
      <c r="U146" s="41" t="s">
        <v>358</v>
      </c>
      <c r="V146" s="41" t="s">
        <v>399</v>
      </c>
    </row>
    <row r="147" spans="1:22" x14ac:dyDescent="0.25">
      <c r="A147" s="23">
        <v>146</v>
      </c>
      <c r="B147" s="32" t="s">
        <v>74</v>
      </c>
      <c r="C147" s="33" t="s">
        <v>75</v>
      </c>
      <c r="D147" s="25" t="s">
        <v>23</v>
      </c>
      <c r="E147" s="23" t="s">
        <v>25</v>
      </c>
      <c r="F147" s="23" t="s">
        <v>43</v>
      </c>
      <c r="G147" s="23" t="s">
        <v>26</v>
      </c>
      <c r="H147" s="23" t="s">
        <v>41</v>
      </c>
      <c r="I147" s="26">
        <v>1120</v>
      </c>
      <c r="J147" s="26">
        <v>300</v>
      </c>
      <c r="K147" s="26">
        <v>0</v>
      </c>
      <c r="L147" s="23"/>
      <c r="M147" s="26">
        <f t="shared" si="20"/>
        <v>0</v>
      </c>
      <c r="N147" s="26">
        <f t="shared" si="21"/>
        <v>1420</v>
      </c>
      <c r="O147" s="26">
        <f t="shared" si="22"/>
        <v>1438</v>
      </c>
      <c r="P147" s="26">
        <f t="shared" si="23"/>
        <v>18</v>
      </c>
      <c r="Q147" s="26">
        <f t="shared" si="24"/>
        <v>1420</v>
      </c>
      <c r="R147" s="14" t="s">
        <v>29</v>
      </c>
      <c r="S147" s="13" t="s">
        <v>30</v>
      </c>
      <c r="T147" s="41" t="s">
        <v>512</v>
      </c>
      <c r="U147" s="41" t="s">
        <v>346</v>
      </c>
      <c r="V147" s="41" t="s">
        <v>399</v>
      </c>
    </row>
    <row r="148" spans="1:22" x14ac:dyDescent="0.25">
      <c r="A148" s="43" t="s">
        <v>36</v>
      </c>
      <c r="B148" s="43"/>
      <c r="C148" s="44"/>
      <c r="D148" s="43"/>
      <c r="E148" s="43"/>
      <c r="F148" s="43"/>
      <c r="G148" s="43"/>
      <c r="H148" s="43"/>
      <c r="I148" s="35">
        <f>SUM(I2:I147)</f>
        <v>38427.410000000003</v>
      </c>
      <c r="J148" s="35">
        <f>SUM(J2:J147)</f>
        <v>17100</v>
      </c>
      <c r="K148" s="35">
        <f>SUM(K2:K147)</f>
        <v>15317</v>
      </c>
      <c r="L148" s="35"/>
      <c r="M148" s="35">
        <f>SUM(M2:M147)</f>
        <v>16236.02</v>
      </c>
      <c r="N148" s="35">
        <f>SUM(N2:N147)</f>
        <v>71763.429999999993</v>
      </c>
      <c r="O148" s="35">
        <f>SUM(O2:O147)</f>
        <v>73763.62</v>
      </c>
      <c r="P148" s="35">
        <f>SUM(P2:P147)</f>
        <v>2000.19</v>
      </c>
      <c r="Q148" s="35">
        <f>SUM(Q2:Q147)</f>
        <v>71763.429999999993</v>
      </c>
      <c r="R148" s="14" t="s">
        <v>29</v>
      </c>
      <c r="S148" s="13" t="s">
        <v>30</v>
      </c>
    </row>
  </sheetData>
  <mergeCells count="1">
    <mergeCell ref="A148:H148"/>
  </mergeCells>
  <phoneticPr fontId="46" type="noConversion"/>
  <dataValidations count="2">
    <dataValidation type="list" allowBlank="1" showErrorMessage="1" sqref="H2:H147" xr:uid="{00000000-0002-0000-0900-000000000000}">
      <formula1>"已出签,已送签,受理中,已完成,已预约"</formula1>
    </dataValidation>
    <dataValidation type="list" allowBlank="1" showErrorMessage="1" sqref="G2:G147" xr:uid="{00000000-0002-0000-0900-000001000000}">
      <formula1>"商务,旅游,包签,转移签,翻译,照片,落地签"</formula1>
    </dataValidation>
  </dataValidations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9440-DE07-4073-B8E0-257292AA7407}">
  <dimension ref="A1:H26"/>
  <sheetViews>
    <sheetView tabSelected="1" workbookViewId="0">
      <selection activeCell="B28" sqref="B28"/>
    </sheetView>
  </sheetViews>
  <sheetFormatPr defaultRowHeight="13.2" x14ac:dyDescent="0.25"/>
  <cols>
    <col min="1" max="1" width="36" bestFit="1" customWidth="1"/>
    <col min="2" max="2" width="30.88671875" customWidth="1"/>
    <col min="3" max="3" width="32.109375" customWidth="1"/>
    <col min="4" max="4" width="16.5546875" customWidth="1"/>
    <col min="5" max="5" width="18.33203125" customWidth="1"/>
    <col min="6" max="6" width="24.5546875" customWidth="1"/>
    <col min="7" max="7" width="15.5546875" customWidth="1"/>
    <col min="8" max="8" width="23.33203125" customWidth="1"/>
  </cols>
  <sheetData>
    <row r="1" spans="1:8" ht="45.6" customHeight="1" x14ac:dyDescent="0.25">
      <c r="A1" s="51" t="s">
        <v>522</v>
      </c>
      <c r="B1" s="52"/>
      <c r="C1" s="52"/>
      <c r="D1" s="48" t="s">
        <v>517</v>
      </c>
      <c r="E1" s="49" t="s">
        <v>518</v>
      </c>
      <c r="F1" s="49"/>
      <c r="G1" s="49" t="s">
        <v>519</v>
      </c>
      <c r="H1" s="49"/>
    </row>
    <row r="2" spans="1:8" s="47" customFormat="1" ht="45.6" customHeight="1" x14ac:dyDescent="0.25">
      <c r="A2" s="53" t="s">
        <v>513</v>
      </c>
      <c r="B2" s="54" t="s">
        <v>515</v>
      </c>
      <c r="C2" s="54" t="s">
        <v>516</v>
      </c>
      <c r="D2" s="48"/>
      <c r="E2" s="50" t="s">
        <v>520</v>
      </c>
      <c r="F2" s="50" t="s">
        <v>521</v>
      </c>
      <c r="G2" s="50" t="s">
        <v>520</v>
      </c>
      <c r="H2" s="50" t="s">
        <v>521</v>
      </c>
    </row>
    <row r="3" spans="1:8" x14ac:dyDescent="0.25">
      <c r="A3" s="45" t="s">
        <v>454</v>
      </c>
      <c r="B3" s="46">
        <v>729.04</v>
      </c>
      <c r="C3" s="46">
        <v>517.04</v>
      </c>
      <c r="D3" s="55">
        <v>729.04</v>
      </c>
      <c r="E3" s="56">
        <v>517.04</v>
      </c>
      <c r="F3" s="57">
        <f>E3/7.3111</f>
        <v>70.72</v>
      </c>
      <c r="G3" s="56">
        <f>D3-E3</f>
        <v>212</v>
      </c>
      <c r="H3" s="57">
        <f>G3/7.3111</f>
        <v>29</v>
      </c>
    </row>
    <row r="4" spans="1:8" x14ac:dyDescent="0.25">
      <c r="A4" s="45" t="s">
        <v>449</v>
      </c>
      <c r="B4" s="46">
        <v>360.54</v>
      </c>
      <c r="C4" s="46">
        <v>254.54</v>
      </c>
      <c r="D4" s="55">
        <v>360.54</v>
      </c>
      <c r="E4" s="56">
        <v>254.54</v>
      </c>
      <c r="F4" s="57">
        <f t="shared" ref="F4:F10" si="0">E4/7.3111</f>
        <v>34.82</v>
      </c>
      <c r="G4" s="56">
        <f t="shared" ref="G4:G25" si="1">D4-E4</f>
        <v>106</v>
      </c>
      <c r="H4" s="57">
        <f t="shared" ref="H4:H10" si="2">G4/7.3111</f>
        <v>14.5</v>
      </c>
    </row>
    <row r="5" spans="1:8" x14ac:dyDescent="0.25">
      <c r="A5" s="45" t="s">
        <v>491</v>
      </c>
      <c r="B5" s="46">
        <v>368.78</v>
      </c>
      <c r="C5" s="46">
        <v>262.77999999999997</v>
      </c>
      <c r="D5" s="55">
        <v>368.78</v>
      </c>
      <c r="E5" s="56">
        <v>262.77999999999997</v>
      </c>
      <c r="F5" s="57">
        <f t="shared" si="0"/>
        <v>35.94</v>
      </c>
      <c r="G5" s="56">
        <f t="shared" si="1"/>
        <v>106</v>
      </c>
      <c r="H5" s="57">
        <f t="shared" si="2"/>
        <v>14.5</v>
      </c>
    </row>
    <row r="6" spans="1:8" x14ac:dyDescent="0.25">
      <c r="A6" s="45" t="s">
        <v>486</v>
      </c>
      <c r="B6" s="46">
        <v>368.78</v>
      </c>
      <c r="C6" s="46">
        <v>262.77999999999997</v>
      </c>
      <c r="D6" s="55">
        <v>368.78</v>
      </c>
      <c r="E6" s="56">
        <v>262.77999999999997</v>
      </c>
      <c r="F6" s="57">
        <f t="shared" si="0"/>
        <v>35.94</v>
      </c>
      <c r="G6" s="56">
        <f t="shared" si="1"/>
        <v>106</v>
      </c>
      <c r="H6" s="57">
        <f t="shared" si="2"/>
        <v>14.5</v>
      </c>
    </row>
    <row r="7" spans="1:8" x14ac:dyDescent="0.25">
      <c r="A7" s="45" t="s">
        <v>437</v>
      </c>
      <c r="B7" s="46">
        <v>363.46</v>
      </c>
      <c r="C7" s="46">
        <v>257.45999999999998</v>
      </c>
      <c r="D7" s="55">
        <v>363.46</v>
      </c>
      <c r="E7" s="56">
        <v>257.45999999999998</v>
      </c>
      <c r="F7" s="57">
        <f t="shared" si="0"/>
        <v>35.21</v>
      </c>
      <c r="G7" s="56">
        <f t="shared" si="1"/>
        <v>106</v>
      </c>
      <c r="H7" s="57">
        <f t="shared" si="2"/>
        <v>14.5</v>
      </c>
    </row>
    <row r="8" spans="1:8" x14ac:dyDescent="0.25">
      <c r="A8" s="45" t="s">
        <v>351</v>
      </c>
      <c r="B8" s="46">
        <v>369.16</v>
      </c>
      <c r="C8" s="46">
        <v>263.16000000000003</v>
      </c>
      <c r="D8" s="55">
        <v>369.16</v>
      </c>
      <c r="E8" s="56">
        <v>263.16000000000003</v>
      </c>
      <c r="F8" s="57">
        <f t="shared" si="0"/>
        <v>35.99</v>
      </c>
      <c r="G8" s="56">
        <f t="shared" si="1"/>
        <v>106</v>
      </c>
      <c r="H8" s="57">
        <f t="shared" si="2"/>
        <v>14.5</v>
      </c>
    </row>
    <row r="9" spans="1:8" x14ac:dyDescent="0.25">
      <c r="A9" s="45" t="s">
        <v>466</v>
      </c>
      <c r="B9" s="46">
        <v>368.45</v>
      </c>
      <c r="C9" s="46">
        <v>262.45</v>
      </c>
      <c r="D9" s="55">
        <v>368.45</v>
      </c>
      <c r="E9" s="56">
        <v>262.45</v>
      </c>
      <c r="F9" s="57">
        <f t="shared" si="0"/>
        <v>35.9</v>
      </c>
      <c r="G9" s="56">
        <f t="shared" si="1"/>
        <v>106</v>
      </c>
      <c r="H9" s="57">
        <f t="shared" si="2"/>
        <v>14.5</v>
      </c>
    </row>
    <row r="10" spans="1:8" x14ac:dyDescent="0.25">
      <c r="A10" s="45" t="s">
        <v>405</v>
      </c>
      <c r="B10" s="46">
        <v>3980.18</v>
      </c>
      <c r="C10" s="46">
        <v>2814.18</v>
      </c>
      <c r="D10" s="55">
        <v>3980.18</v>
      </c>
      <c r="E10" s="56">
        <v>2814.18</v>
      </c>
      <c r="F10" s="57">
        <f t="shared" si="0"/>
        <v>384.92</v>
      </c>
      <c r="G10" s="56">
        <f t="shared" si="1"/>
        <v>1166</v>
      </c>
      <c r="H10" s="57">
        <f t="shared" si="2"/>
        <v>159.47999999999999</v>
      </c>
    </row>
    <row r="11" spans="1:8" x14ac:dyDescent="0.25">
      <c r="A11" s="45" t="s">
        <v>387</v>
      </c>
      <c r="B11" s="46">
        <v>4369.33</v>
      </c>
      <c r="C11" s="46">
        <v>774.5</v>
      </c>
      <c r="D11" s="55">
        <v>4369.33</v>
      </c>
      <c r="E11" s="55">
        <v>774.5</v>
      </c>
      <c r="F11" s="55"/>
      <c r="G11" s="55">
        <f t="shared" si="1"/>
        <v>3594.83</v>
      </c>
      <c r="H11" s="55"/>
    </row>
    <row r="12" spans="1:8" x14ac:dyDescent="0.25">
      <c r="A12" s="45" t="s">
        <v>391</v>
      </c>
      <c r="B12" s="46">
        <v>4885.25</v>
      </c>
      <c r="C12" s="46">
        <v>1016.25</v>
      </c>
      <c r="D12" s="55">
        <v>4885.25</v>
      </c>
      <c r="E12" s="55">
        <v>1016.25</v>
      </c>
      <c r="F12" s="55"/>
      <c r="G12" s="55">
        <f t="shared" si="1"/>
        <v>3869</v>
      </c>
      <c r="H12" s="55"/>
    </row>
    <row r="13" spans="1:8" x14ac:dyDescent="0.25">
      <c r="A13" s="45" t="s">
        <v>389</v>
      </c>
      <c r="B13" s="46">
        <v>9760.15</v>
      </c>
      <c r="C13" s="46">
        <v>2416.9299999999998</v>
      </c>
      <c r="D13" s="55">
        <v>9760.15</v>
      </c>
      <c r="E13" s="55">
        <v>2416.9299999999998</v>
      </c>
      <c r="F13" s="55"/>
      <c r="G13" s="55">
        <f t="shared" si="1"/>
        <v>7343.22</v>
      </c>
      <c r="H13" s="55"/>
    </row>
    <row r="14" spans="1:8" x14ac:dyDescent="0.25">
      <c r="A14" s="45" t="s">
        <v>371</v>
      </c>
      <c r="B14" s="46">
        <v>727.02</v>
      </c>
      <c r="C14" s="46">
        <v>515.02</v>
      </c>
      <c r="D14" s="55">
        <v>727.02</v>
      </c>
      <c r="E14" s="55">
        <v>515.02</v>
      </c>
      <c r="F14" s="55"/>
      <c r="G14" s="55">
        <f t="shared" si="1"/>
        <v>212</v>
      </c>
      <c r="H14" s="55"/>
    </row>
    <row r="15" spans="1:8" x14ac:dyDescent="0.25">
      <c r="A15" s="45" t="s">
        <v>384</v>
      </c>
      <c r="B15" s="46">
        <v>3973.93</v>
      </c>
      <c r="C15" s="46">
        <v>514.32000000000005</v>
      </c>
      <c r="D15" s="55">
        <v>3973.93</v>
      </c>
      <c r="E15" s="55">
        <v>514.32000000000005</v>
      </c>
      <c r="F15" s="55"/>
      <c r="G15" s="55">
        <f t="shared" si="1"/>
        <v>3459.61</v>
      </c>
      <c r="H15" s="55"/>
    </row>
    <row r="16" spans="1:8" x14ac:dyDescent="0.25">
      <c r="A16" s="45" t="s">
        <v>380</v>
      </c>
      <c r="B16" s="46">
        <v>1796.34</v>
      </c>
      <c r="C16" s="46">
        <v>1266.3399999999999</v>
      </c>
      <c r="D16" s="55">
        <v>1796.34</v>
      </c>
      <c r="E16" s="55">
        <v>1266.3399999999999</v>
      </c>
      <c r="F16" s="55"/>
      <c r="G16" s="55">
        <f t="shared" si="1"/>
        <v>530</v>
      </c>
      <c r="H16" s="55"/>
    </row>
    <row r="17" spans="1:8" x14ac:dyDescent="0.25">
      <c r="A17" s="45" t="s">
        <v>398</v>
      </c>
      <c r="B17" s="46">
        <v>2548.73</v>
      </c>
      <c r="C17" s="46">
        <v>1912.73</v>
      </c>
      <c r="D17" s="55">
        <v>2548.73</v>
      </c>
      <c r="E17" s="55">
        <v>1912.73</v>
      </c>
      <c r="F17" s="55"/>
      <c r="G17" s="55">
        <f t="shared" si="1"/>
        <v>636</v>
      </c>
      <c r="H17" s="55"/>
    </row>
    <row r="18" spans="1:8" x14ac:dyDescent="0.25">
      <c r="A18" s="45" t="s">
        <v>349</v>
      </c>
      <c r="B18" s="46">
        <v>1447.62</v>
      </c>
      <c r="C18" s="46">
        <v>1023.62</v>
      </c>
      <c r="D18" s="55">
        <v>1447.62</v>
      </c>
      <c r="E18" s="55">
        <v>1023.62</v>
      </c>
      <c r="F18" s="55"/>
      <c r="G18" s="55">
        <f t="shared" si="1"/>
        <v>424</v>
      </c>
      <c r="H18" s="55"/>
    </row>
    <row r="19" spans="1:8" x14ac:dyDescent="0.25">
      <c r="A19" s="45" t="s">
        <v>377</v>
      </c>
      <c r="B19" s="46">
        <v>822.56</v>
      </c>
      <c r="C19" s="46">
        <v>504.56</v>
      </c>
      <c r="D19" s="55">
        <v>822.56</v>
      </c>
      <c r="E19" s="55">
        <v>504.56</v>
      </c>
      <c r="F19" s="55"/>
      <c r="G19" s="55">
        <f t="shared" si="1"/>
        <v>318</v>
      </c>
      <c r="H19" s="55"/>
    </row>
    <row r="20" spans="1:8" x14ac:dyDescent="0.25">
      <c r="A20" s="45" t="s">
        <v>353</v>
      </c>
      <c r="B20" s="46">
        <v>7364.59</v>
      </c>
      <c r="C20" s="46">
        <v>5138.59</v>
      </c>
      <c r="D20" s="55">
        <v>7364.59</v>
      </c>
      <c r="E20" s="55">
        <v>5138.59</v>
      </c>
      <c r="F20" s="55"/>
      <c r="G20" s="55">
        <f t="shared" si="1"/>
        <v>2226</v>
      </c>
      <c r="H20" s="55"/>
    </row>
    <row r="21" spans="1:8" x14ac:dyDescent="0.25">
      <c r="A21" s="45" t="s">
        <v>363</v>
      </c>
      <c r="B21" s="46">
        <v>7232.46</v>
      </c>
      <c r="C21" s="46">
        <v>2579.52</v>
      </c>
      <c r="D21" s="55">
        <v>7232.46</v>
      </c>
      <c r="E21" s="55">
        <v>2579.52</v>
      </c>
      <c r="F21" s="55"/>
      <c r="G21" s="55">
        <f t="shared" si="1"/>
        <v>4652.9399999999996</v>
      </c>
      <c r="H21" s="55"/>
    </row>
    <row r="22" spans="1:8" x14ac:dyDescent="0.25">
      <c r="A22" s="45" t="s">
        <v>346</v>
      </c>
      <c r="B22" s="46">
        <v>11825.98</v>
      </c>
      <c r="C22" s="46">
        <v>8857.98</v>
      </c>
      <c r="D22" s="55">
        <v>11825.98</v>
      </c>
      <c r="E22" s="55">
        <v>8857.98</v>
      </c>
      <c r="F22" s="55"/>
      <c r="G22" s="55">
        <f t="shared" si="1"/>
        <v>2968</v>
      </c>
      <c r="H22" s="55"/>
    </row>
    <row r="23" spans="1:8" x14ac:dyDescent="0.25">
      <c r="A23" s="45" t="s">
        <v>358</v>
      </c>
      <c r="B23" s="46">
        <v>6487.31</v>
      </c>
      <c r="C23" s="46">
        <v>4458.7</v>
      </c>
      <c r="D23" s="55">
        <v>6487.31</v>
      </c>
      <c r="E23" s="55">
        <v>4458.7</v>
      </c>
      <c r="F23" s="55"/>
      <c r="G23" s="55">
        <f t="shared" si="1"/>
        <v>2028.61</v>
      </c>
      <c r="H23" s="55"/>
    </row>
    <row r="24" spans="1:8" x14ac:dyDescent="0.25">
      <c r="A24" s="45" t="s">
        <v>366</v>
      </c>
      <c r="B24" s="46">
        <v>1082.68</v>
      </c>
      <c r="C24" s="46">
        <v>764.68</v>
      </c>
      <c r="D24" s="55">
        <v>1082.68</v>
      </c>
      <c r="E24" s="55">
        <v>764.68</v>
      </c>
      <c r="F24" s="55"/>
      <c r="G24" s="55">
        <f t="shared" si="1"/>
        <v>318</v>
      </c>
      <c r="H24" s="55"/>
    </row>
    <row r="25" spans="1:8" x14ac:dyDescent="0.25">
      <c r="A25" s="45" t="s">
        <v>355</v>
      </c>
      <c r="B25" s="46">
        <v>2531.2800000000002</v>
      </c>
      <c r="C25" s="46">
        <v>1789.28</v>
      </c>
      <c r="D25" s="55">
        <v>2531.2800000000002</v>
      </c>
      <c r="E25" s="55">
        <v>1789.28</v>
      </c>
      <c r="F25" s="55"/>
      <c r="G25" s="55">
        <f t="shared" si="1"/>
        <v>742</v>
      </c>
      <c r="H25" s="55"/>
    </row>
    <row r="26" spans="1:8" x14ac:dyDescent="0.25">
      <c r="A26" s="45" t="s">
        <v>514</v>
      </c>
      <c r="B26" s="46">
        <v>73763.62</v>
      </c>
      <c r="C26" s="46">
        <v>38427.410000000003</v>
      </c>
      <c r="D26" s="58">
        <f>SUM(D3:D25)</f>
        <v>73763.62</v>
      </c>
      <c r="E26" s="58">
        <f t="shared" ref="E26:H26" si="3">SUM(E3:E25)</f>
        <v>38427.410000000003</v>
      </c>
      <c r="F26" s="58">
        <f t="shared" si="3"/>
        <v>669.44</v>
      </c>
      <c r="G26" s="58">
        <f t="shared" si="3"/>
        <v>35336.21</v>
      </c>
      <c r="H26" s="58">
        <f t="shared" si="3"/>
        <v>275.48</v>
      </c>
    </row>
  </sheetData>
  <mergeCells count="4">
    <mergeCell ref="A1:C1"/>
    <mergeCell ref="D1:D2"/>
    <mergeCell ref="E1:F1"/>
    <mergeCell ref="G1:H1"/>
  </mergeCells>
  <phoneticPr fontId="4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2023年8月</vt:lpstr>
      <vt:lpstr>8月发票明细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modified xsi:type="dcterms:W3CDTF">2023-10-17T01:57:59Z</dcterms:modified>
</cp:coreProperties>
</file>